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09-2025\"/>
    </mc:Choice>
  </mc:AlternateContent>
  <bookViews>
    <workbookView xWindow="0" yWindow="0" windowWidth="21852" windowHeight="14940" activeTab="1"/>
  </bookViews>
  <sheets>
    <sheet name="Należności" sheetId="1" r:id="rId1"/>
    <sheet name="Zobowiązania" sheetId="3" r:id="rId2"/>
  </sheets>
  <definedNames>
    <definedName name="_xlnm._FilterDatabase" localSheetId="1" hidden="1">Zobowiązania!$A$1:$N$249</definedName>
  </definedNames>
  <calcPr calcId="162913"/>
</workbook>
</file>

<file path=xl/calcChain.xml><?xml version="1.0" encoding="utf-8"?>
<calcChain xmlns="http://schemas.openxmlformats.org/spreadsheetml/2006/main">
  <c r="F17" i="3" l="1"/>
  <c r="G17" i="3"/>
  <c r="H17" i="3"/>
  <c r="I17" i="3"/>
  <c r="J17" i="3"/>
  <c r="K17" i="3"/>
  <c r="L17" i="3"/>
  <c r="M17" i="3"/>
  <c r="N17" i="3"/>
  <c r="F248" i="3" l="1"/>
  <c r="G248" i="3"/>
  <c r="H248" i="3"/>
  <c r="I248" i="3"/>
  <c r="J248" i="3"/>
  <c r="K248" i="3"/>
  <c r="L248" i="3"/>
  <c r="M248" i="3"/>
  <c r="N248" i="3"/>
  <c r="F256" i="3"/>
  <c r="G256" i="3"/>
  <c r="H256" i="3"/>
  <c r="I256" i="3"/>
  <c r="J256" i="3"/>
  <c r="K256" i="3"/>
  <c r="L256" i="3"/>
  <c r="M256" i="3"/>
  <c r="N256" i="3"/>
  <c r="F269" i="3"/>
  <c r="G269" i="3"/>
  <c r="H269" i="3"/>
  <c r="I269" i="3"/>
  <c r="J269" i="3"/>
  <c r="K269" i="3"/>
  <c r="L269" i="3"/>
  <c r="M269" i="3"/>
  <c r="N269" i="3"/>
  <c r="F283" i="3"/>
  <c r="G283" i="3"/>
  <c r="H283" i="3"/>
  <c r="I283" i="3"/>
  <c r="J283" i="3"/>
  <c r="K283" i="3"/>
  <c r="L283" i="3"/>
  <c r="M283" i="3"/>
  <c r="N283" i="3"/>
  <c r="E283" i="3"/>
  <c r="E269" i="3"/>
  <c r="E256" i="3"/>
  <c r="E203" i="3"/>
  <c r="E83" i="3"/>
  <c r="E62" i="3"/>
  <c r="E53" i="3"/>
  <c r="E50" i="3"/>
  <c r="E236" i="3"/>
  <c r="E131" i="3"/>
  <c r="E107" i="3"/>
  <c r="E233" i="3"/>
  <c r="E13" i="3"/>
  <c r="E245" i="3"/>
  <c r="E186" i="3"/>
  <c r="E185" i="3"/>
  <c r="E76" i="3"/>
  <c r="E69" i="3"/>
  <c r="E61" i="3"/>
  <c r="E55" i="3"/>
  <c r="E47" i="3"/>
  <c r="E248" i="3" l="1"/>
  <c r="E17" i="3" l="1"/>
  <c r="P62" i="1" l="1"/>
  <c r="P63" i="1"/>
  <c r="P61" i="1"/>
  <c r="F61" i="1"/>
  <c r="G61" i="1"/>
  <c r="H61" i="1"/>
  <c r="I61" i="1"/>
  <c r="J61" i="1"/>
  <c r="J63" i="1" s="1"/>
  <c r="K61" i="1"/>
  <c r="K63" i="1" s="1"/>
  <c r="L61" i="1"/>
  <c r="M61" i="1"/>
  <c r="N61" i="1"/>
  <c r="F62" i="1"/>
  <c r="G62" i="1"/>
  <c r="H62" i="1"/>
  <c r="I62" i="1"/>
  <c r="J62" i="1"/>
  <c r="K62" i="1"/>
  <c r="L62" i="1"/>
  <c r="L63" i="1" s="1"/>
  <c r="M62" i="1"/>
  <c r="M63" i="1" s="1"/>
  <c r="N62" i="1"/>
  <c r="N63" i="1" s="1"/>
  <c r="F63" i="1"/>
  <c r="G63" i="1"/>
  <c r="H63" i="1"/>
  <c r="I63" i="1"/>
  <c r="E63" i="1"/>
  <c r="E62" i="1"/>
  <c r="E61" i="1"/>
  <c r="F58" i="1" l="1"/>
  <c r="F56" i="1"/>
  <c r="G56" i="1"/>
  <c r="H56" i="1"/>
  <c r="I56" i="1"/>
  <c r="J56" i="1"/>
  <c r="K56" i="1"/>
  <c r="L56" i="1"/>
  <c r="M56" i="1"/>
  <c r="N56" i="1"/>
  <c r="E56" i="1"/>
  <c r="F51" i="1"/>
  <c r="G51" i="1"/>
  <c r="H51" i="1"/>
  <c r="I51" i="1"/>
  <c r="J51" i="1"/>
  <c r="K51" i="1"/>
  <c r="L51" i="1"/>
  <c r="L58" i="1" s="1"/>
  <c r="M51" i="1"/>
  <c r="M58" i="1" s="1"/>
  <c r="N51" i="1"/>
  <c r="N58" i="1" s="1"/>
  <c r="E51" i="1"/>
  <c r="E58" i="1" s="1"/>
  <c r="F32" i="1" l="1"/>
  <c r="E32" i="1" s="1"/>
  <c r="F30" i="1"/>
  <c r="G30" i="1"/>
  <c r="H30" i="1"/>
  <c r="I30" i="1"/>
  <c r="J30" i="1"/>
  <c r="K30" i="1"/>
  <c r="L30" i="1"/>
  <c r="M30" i="1"/>
  <c r="N30" i="1"/>
  <c r="E30" i="1"/>
  <c r="F11" i="1"/>
  <c r="G11" i="1"/>
  <c r="G33" i="1" s="1"/>
  <c r="H11" i="1"/>
  <c r="H33" i="1" s="1"/>
  <c r="I11" i="1"/>
  <c r="J11" i="1"/>
  <c r="K11" i="1"/>
  <c r="L11" i="1"/>
  <c r="M11" i="1"/>
  <c r="N11" i="1"/>
  <c r="E11" i="1"/>
  <c r="K33" i="1" l="1"/>
  <c r="J33" i="1"/>
  <c r="I33" i="1"/>
  <c r="F33" i="1"/>
  <c r="N33" i="1"/>
  <c r="M33" i="1"/>
  <c r="L33" i="1"/>
  <c r="E33" i="1"/>
</calcChain>
</file>

<file path=xl/sharedStrings.xml><?xml version="1.0" encoding="utf-8"?>
<sst xmlns="http://schemas.openxmlformats.org/spreadsheetml/2006/main" count="1268" uniqueCount="587">
  <si>
    <t>2000000</t>
  </si>
  <si>
    <t>PGE Górnictwo i Energetyka</t>
  </si>
  <si>
    <t>2000000000</t>
  </si>
  <si>
    <t>Nal od OKP DiU</t>
  </si>
  <si>
    <t>2000034</t>
  </si>
  <si>
    <t>"BETRANS" SPÓŁKA Z OGRANICZONĄ</t>
  </si>
  <si>
    <t>2000049</t>
  </si>
  <si>
    <t>MEGASERWIS SP. Z O.O.</t>
  </si>
  <si>
    <t>2000050</t>
  </si>
  <si>
    <t>ELBIS SP. Z O.O.</t>
  </si>
  <si>
    <t>2000082</t>
  </si>
  <si>
    <t>2000091</t>
  </si>
  <si>
    <t>PGE GÓRNICTWO I ENERGETYKA</t>
  </si>
  <si>
    <t>2000262</t>
  </si>
  <si>
    <t>Elbest Security Sp. z o.o.</t>
  </si>
  <si>
    <t>2000650</t>
  </si>
  <si>
    <t>PGE EKOSERWIS SPÓŁKA AKCYJNA</t>
  </si>
  <si>
    <t>2000770</t>
  </si>
  <si>
    <t>PGE Energia Ciepła S.A.</t>
  </si>
  <si>
    <t>2000069</t>
  </si>
  <si>
    <t>PGE Systemy S.A.</t>
  </si>
  <si>
    <t>2008000000</t>
  </si>
  <si>
    <t>Nal poz fin od OKP kaucje wadia</t>
  </si>
  <si>
    <t>2000660</t>
  </si>
  <si>
    <t>ZESPÓŁ ELEKTROCIEPŁOWNI WROCŁAWSKICH</t>
  </si>
  <si>
    <t>2008010000</t>
  </si>
  <si>
    <t>Nal poz fin od OKP zabezpieczenia umów</t>
  </si>
  <si>
    <t>1013454</t>
  </si>
  <si>
    <t>EKO-TECH Przedsiebiorstwo Projektowo-</t>
  </si>
  <si>
    <t>2050000000</t>
  </si>
  <si>
    <t>Nal od OKNP DiU</t>
  </si>
  <si>
    <t>1013476</t>
  </si>
  <si>
    <t>PRZEDSIĘBIORSTWO REMONTOWE I</t>
  </si>
  <si>
    <t>1017006</t>
  </si>
  <si>
    <t>MEGAMED</t>
  </si>
  <si>
    <t>1018182</t>
  </si>
  <si>
    <t>GE POWER SPÓŁKA Z OGRANICZONĄ</t>
  </si>
  <si>
    <t>1018184</t>
  </si>
  <si>
    <t>GE Power Sp. z o.o.</t>
  </si>
  <si>
    <t>1023393</t>
  </si>
  <si>
    <t>KASPO LAB Sp. z o.o.</t>
  </si>
  <si>
    <t>1048717</t>
  </si>
  <si>
    <t>REMAK ENERGOMONTAŻ SPÓŁKA AKCYJNA</t>
  </si>
  <si>
    <t>1049011</t>
  </si>
  <si>
    <t>STAL SYSTEMS S.A.</t>
  </si>
  <si>
    <t>1077583</t>
  </si>
  <si>
    <t>Dostawca techniczny HR</t>
  </si>
  <si>
    <t>1113298</t>
  </si>
  <si>
    <t>FPUH "AB-PEMONT" ALEKSANDER BIECHOŃSKI</t>
  </si>
  <si>
    <t>1156849</t>
  </si>
  <si>
    <t>MAGNETIX Sp.z o.o.</t>
  </si>
  <si>
    <t>1158753</t>
  </si>
  <si>
    <t>ENERGOSERWIS SPÓŁKA CYWILNA SEBASTIAN</t>
  </si>
  <si>
    <t>1189165</t>
  </si>
  <si>
    <t>WOLSTAL Rafał Wolski</t>
  </si>
  <si>
    <t>2102130</t>
  </si>
  <si>
    <t>ELBEST SP. Z O.O.</t>
  </si>
  <si>
    <t>1087175</t>
  </si>
  <si>
    <t>"SATO" Jolanta Szambelan</t>
  </si>
  <si>
    <t>2058030000</t>
  </si>
  <si>
    <t>Nal poz fin od OKNP kary umowne</t>
  </si>
  <si>
    <t>1117788</t>
  </si>
  <si>
    <t>PAWEŁ KRZYKAWIAK GRUPA PROJEKTOWA G7</t>
  </si>
  <si>
    <t>1125642</t>
  </si>
  <si>
    <t>ENEXIO POLAND SP. Z O.O.</t>
  </si>
  <si>
    <t>2058990000</t>
  </si>
  <si>
    <t>Nal poz fin od OKNP pozostałe</t>
  </si>
  <si>
    <t>6509397</t>
  </si>
  <si>
    <t>Krzysztof Łozicki</t>
  </si>
  <si>
    <t>6793722</t>
  </si>
  <si>
    <t>Jan Florkowski</t>
  </si>
  <si>
    <t>6793724</t>
  </si>
  <si>
    <t>Marek Carewicz</t>
  </si>
  <si>
    <t>6793725</t>
  </si>
  <si>
    <t>Sławomir Bednarz</t>
  </si>
  <si>
    <t>6902054</t>
  </si>
  <si>
    <t>Radosław Tymochowicz</t>
  </si>
  <si>
    <t>60039820</t>
  </si>
  <si>
    <t>2100000000</t>
  </si>
  <si>
    <t>Zob wobec DKP DiU</t>
  </si>
  <si>
    <t>2000047</t>
  </si>
  <si>
    <t>BESTGUM POLSKA SPÓŁKA</t>
  </si>
  <si>
    <t>2000052</t>
  </si>
  <si>
    <t>PGE POLSKA GRUPA ENERGETYCZNA</t>
  </si>
  <si>
    <t>2000099</t>
  </si>
  <si>
    <t>2108050000</t>
  </si>
  <si>
    <t>Zob poz fin wobec DKP leasing finansowy(kapitał)</t>
  </si>
  <si>
    <t>2108140000</t>
  </si>
  <si>
    <t>Zob leasing MSSF16_ DKP (faktury)</t>
  </si>
  <si>
    <t>2000061</t>
  </si>
  <si>
    <t>Pracownicze Towarzystwo Emerytalne</t>
  </si>
  <si>
    <t>2109990000</t>
  </si>
  <si>
    <t>Zob poz nfin wobec DKP inne zobowiązania</t>
  </si>
  <si>
    <t>1000061</t>
  </si>
  <si>
    <t>BATER SP. Z O.O.</t>
  </si>
  <si>
    <t>2150000000</t>
  </si>
  <si>
    <t>Zob wobec DKNP DiU</t>
  </si>
  <si>
    <t>1002458</t>
  </si>
  <si>
    <t>CULLIGAN POLSKA SPÓŁKA Z OGRANICZONĄ</t>
  </si>
  <si>
    <t>1002715</t>
  </si>
  <si>
    <t>Centrum Elektryczne ANIA Boguccy</t>
  </si>
  <si>
    <t>1003267</t>
  </si>
  <si>
    <t>PRZEDSIĘBIORSTWO OBROTU HURTOWEGO</t>
  </si>
  <si>
    <t>1003676</t>
  </si>
  <si>
    <t>FEDEX EXPRESS POLAND</t>
  </si>
  <si>
    <t>1003993</t>
  </si>
  <si>
    <t>ARCUS S.A.</t>
  </si>
  <si>
    <t>1004120</t>
  </si>
  <si>
    <t>ELTRANS SP. Z O.O.</t>
  </si>
  <si>
    <t>1004758</t>
  </si>
  <si>
    <t>ARCHIDOC S.A.</t>
  </si>
  <si>
    <t>1005554</t>
  </si>
  <si>
    <t>POLKOMTEL SP. Z O.O.</t>
  </si>
  <si>
    <t>1005726</t>
  </si>
  <si>
    <t>T-MOBILE Polska S.A.</t>
  </si>
  <si>
    <t>1009244</t>
  </si>
  <si>
    <t>MEGAMED SPÓŁKA Z O.O.</t>
  </si>
  <si>
    <t>1009318</t>
  </si>
  <si>
    <t>ZAKŁADY AUTOMATYKI POLNA S.A.</t>
  </si>
  <si>
    <t>1009650</t>
  </si>
  <si>
    <t>HYDRO ZNPHS SP. Z O.O.</t>
  </si>
  <si>
    <t>1010592</t>
  </si>
  <si>
    <t>INTERHURT SP.Z O.O.</t>
  </si>
  <si>
    <t>1011647</t>
  </si>
  <si>
    <t>PRZEDSIĘBIORSTWO PRODUKCYJNO -</t>
  </si>
  <si>
    <t>1013428</t>
  </si>
  <si>
    <t>FIRMA MOTORYZACYJNA SAMBOR BOBROWSKI</t>
  </si>
  <si>
    <t>1013618</t>
  </si>
  <si>
    <t>ANGA Uszczelnienia Mechaniczne</t>
  </si>
  <si>
    <t>1013855</t>
  </si>
  <si>
    <t>PRZEDSIĘBIORSTWO WDROŻENIOWE</t>
  </si>
  <si>
    <t>1013946</t>
  </si>
  <si>
    <t>PHU RUBIKON Marek Zygan</t>
  </si>
  <si>
    <t>1014079</t>
  </si>
  <si>
    <t>QUAY BHU SP Z OO</t>
  </si>
  <si>
    <t>1015590</t>
  </si>
  <si>
    <t>TLC ŁOŻYSKA SPÓŁKA Z OGRANICZONĄ</t>
  </si>
  <si>
    <t>1016107</t>
  </si>
  <si>
    <t>TIM S.A.</t>
  </si>
  <si>
    <t>1016155</t>
  </si>
  <si>
    <t>AIR - COM PNEUMATYKA AUTOMATYKA</t>
  </si>
  <si>
    <t>1016172</t>
  </si>
  <si>
    <t>PW CENTROSTAL WROCŁAW</t>
  </si>
  <si>
    <t>1016201</t>
  </si>
  <si>
    <t>CENTRALA TECHNICZNA</t>
  </si>
  <si>
    <t>1016523</t>
  </si>
  <si>
    <t>Messer Polska Sp.zo.o.</t>
  </si>
  <si>
    <t>1017340</t>
  </si>
  <si>
    <t>INTERNETOWE CENTRUM DYSTRYBUCJI</t>
  </si>
  <si>
    <t>1018007</t>
  </si>
  <si>
    <t>PONAR WADOWICE S.A.</t>
  </si>
  <si>
    <t>1018175</t>
  </si>
  <si>
    <t>PARTNER SERWIS SP. Z O.O.</t>
  </si>
  <si>
    <t>1018468</t>
  </si>
  <si>
    <t>PRZEDSIĘBIORSTWO BUDOWLANE</t>
  </si>
  <si>
    <t>1018499</t>
  </si>
  <si>
    <t>ENETECH PRACOWNIA ROZWIAZAŃ</t>
  </si>
  <si>
    <t>1018501</t>
  </si>
  <si>
    <t>PROFIT MARIUSZ BOBIN</t>
  </si>
  <si>
    <t>1018507</t>
  </si>
  <si>
    <t>TAURI MACIEJ MIAKISZ</t>
  </si>
  <si>
    <t>1018513</t>
  </si>
  <si>
    <t>K5 TOMASZ KUBICA &amp; PAWEŁ CHORAB SC</t>
  </si>
  <si>
    <t>1018533</t>
  </si>
  <si>
    <t>ELEKTRO-GLOBAL ŁUKASZ SZYMAŃSKI</t>
  </si>
  <si>
    <t>1018627</t>
  </si>
  <si>
    <t>GAMBIT LUBAWKA SP.Z O.O.</t>
  </si>
  <si>
    <t>1018678</t>
  </si>
  <si>
    <t>BKM SERWIS SP. Z O. O.</t>
  </si>
  <si>
    <t>1018735</t>
  </si>
  <si>
    <t>ŻWIROWNIA GOZDANIN PATRYK</t>
  </si>
  <si>
    <t>1018761</t>
  </si>
  <si>
    <t>PHU KAWECKI PIOTR KAWECKI</t>
  </si>
  <si>
    <t>1018801</t>
  </si>
  <si>
    <t>SIMPTEST ZESPÓŁ OŚRODKÓW</t>
  </si>
  <si>
    <t>1018835</t>
  </si>
  <si>
    <t>"DOLEZYCH" Sp. z o.o.</t>
  </si>
  <si>
    <t>1019640</t>
  </si>
  <si>
    <t>AMPER B R. Opała Sp. k.</t>
  </si>
  <si>
    <t>1019642</t>
  </si>
  <si>
    <t>PROBELT Sp. z o.o.</t>
  </si>
  <si>
    <t>1019654</t>
  </si>
  <si>
    <t>FIRMA HANDLOWA CDN PAWEŁ RURAK,</t>
  </si>
  <si>
    <t>1019659</t>
  </si>
  <si>
    <t>TARBET SP Z OO</t>
  </si>
  <si>
    <t>1020129</t>
  </si>
  <si>
    <t>MELEX SP. Z O.O.</t>
  </si>
  <si>
    <t>1020645</t>
  </si>
  <si>
    <t>CT CHEMIE TECHNIK POLSKA</t>
  </si>
  <si>
    <t>1021217</t>
  </si>
  <si>
    <t>KLINGER w Polsce Sp. zo.o.</t>
  </si>
  <si>
    <t>1021650</t>
  </si>
  <si>
    <t>Centrum Specjalistycznych Usług</t>
  </si>
  <si>
    <t>1021739</t>
  </si>
  <si>
    <t>AESSEAL POLSKA Sp. z o.o.</t>
  </si>
  <si>
    <t>1022809</t>
  </si>
  <si>
    <t>FAMAK Spółka Akcyjna</t>
  </si>
  <si>
    <t>1022824</t>
  </si>
  <si>
    <t>Agencja Usługowo-Handlowa GES</t>
  </si>
  <si>
    <t>1022921</t>
  </si>
  <si>
    <t>BAMART HURTOWNIA ŁOŻYSK</t>
  </si>
  <si>
    <t>1026292</t>
  </si>
  <si>
    <t>MADOR SERWIS s.c.Ewelina Achtelik</t>
  </si>
  <si>
    <t>1026298</t>
  </si>
  <si>
    <t>MARAT Sp. z o.o.</t>
  </si>
  <si>
    <t>1026377</t>
  </si>
  <si>
    <t>PHU POL-PARTS MITER CZESŁAW</t>
  </si>
  <si>
    <t>1026720</t>
  </si>
  <si>
    <t>BUWAR SP. ZO.O</t>
  </si>
  <si>
    <t>1026739</t>
  </si>
  <si>
    <t>Alfa i Omega Sp. z o.o. sp.k.</t>
  </si>
  <si>
    <t>1026831</t>
  </si>
  <si>
    <t>PARTNER Banaszak Smolibowski</t>
  </si>
  <si>
    <t>1026833</t>
  </si>
  <si>
    <t>HYDRO EUGENIUSZ &amp; ARKADIUSZ DOBROŃ</t>
  </si>
  <si>
    <t>1027656</t>
  </si>
  <si>
    <t>LINDE GAZ POLSKA SP. Z O.O.</t>
  </si>
  <si>
    <t>1028912</t>
  </si>
  <si>
    <t>PRZEDSIEBIORSTWO INWESTYCYJNO-</t>
  </si>
  <si>
    <t>1029035</t>
  </si>
  <si>
    <t>POMPAX SP. Z O.O</t>
  </si>
  <si>
    <t>1029778</t>
  </si>
  <si>
    <t>Z.P.H.U. SAPEL-EX BAKUN S.</t>
  </si>
  <si>
    <t>1029782</t>
  </si>
  <si>
    <t>HILTI (POLAND) SP. Z O.O.</t>
  </si>
  <si>
    <t>1029990</t>
  </si>
  <si>
    <t>FHU AMAR Nowakowska Anna</t>
  </si>
  <si>
    <t>1030092</t>
  </si>
  <si>
    <t>WIELAND INDUSTRY SP. Z O.O.</t>
  </si>
  <si>
    <t>1037988</t>
  </si>
  <si>
    <t>Fabryka Armatury Przemysł. WAKMET</t>
  </si>
  <si>
    <t>1040667</t>
  </si>
  <si>
    <t>VKT-Instal Kucharczyk Adam Spółka Jawna</t>
  </si>
  <si>
    <t>1040741</t>
  </si>
  <si>
    <t>"SZ'OLA" SP. Z O.O.</t>
  </si>
  <si>
    <t>1040785</t>
  </si>
  <si>
    <t>SPAWALNICTWO I ŚCIERNICTWO JWR R.WRONA</t>
  </si>
  <si>
    <t>1040832</t>
  </si>
  <si>
    <t>PRZEDSIĘBIORSTWO ZET SP.ZOO</t>
  </si>
  <si>
    <t>1040850</t>
  </si>
  <si>
    <t>TECHNOLOGIE TRUDNOŚCIERALNE DENSIT SA</t>
  </si>
  <si>
    <t>1040932</t>
  </si>
  <si>
    <t>PRZEDSIĘBIORSTWO WIELOBRANŻOWE</t>
  </si>
  <si>
    <t>1041028</t>
  </si>
  <si>
    <t>Climbex sp. z o.o.</t>
  </si>
  <si>
    <t>1041050</t>
  </si>
  <si>
    <t>STEULER-KCH Polska Sp. z o.o.</t>
  </si>
  <si>
    <t>1041066</t>
  </si>
  <si>
    <t>Bilfinger ISP Poland Sp. z o.o.</t>
  </si>
  <si>
    <t>1041109</t>
  </si>
  <si>
    <t>Przedsiębiorstwo Specjalistyczne</t>
  </si>
  <si>
    <t>1041125</t>
  </si>
  <si>
    <t>ELEKTROTEK SP.ZOO</t>
  </si>
  <si>
    <t>1041170</t>
  </si>
  <si>
    <t>PRZEDSIĘB.HANDLOWO USŁUG. HYDROTECH SC</t>
  </si>
  <si>
    <t>1041478</t>
  </si>
  <si>
    <t>PRZEDSIĘBIORSTWO HANDLOWO USŁUGOWE TAD</t>
  </si>
  <si>
    <t>1041620</t>
  </si>
  <si>
    <t>NAFTOKOM POLSKA</t>
  </si>
  <si>
    <t>1041708</t>
  </si>
  <si>
    <t>PPHU DELEO TOMASZ CHLASTAWA</t>
  </si>
  <si>
    <t>1041738</t>
  </si>
  <si>
    <t>REBUS PRZEDSIĘBIORSTWO BUDOWLANO</t>
  </si>
  <si>
    <t>1041770</t>
  </si>
  <si>
    <t>PROMINENT DOZOTECHNIKA SP.Z O.O.</t>
  </si>
  <si>
    <t>1041792</t>
  </si>
  <si>
    <t>TNS SP.Z O.O.</t>
  </si>
  <si>
    <t>1041842</t>
  </si>
  <si>
    <t>IB SYSTEMS SP. Z O.O.</t>
  </si>
  <si>
    <t>1042894</t>
  </si>
  <si>
    <t>WC SERWIS POLSKA Sp. z o.o.</t>
  </si>
  <si>
    <t>1043336</t>
  </si>
  <si>
    <t>SPAW-SERWIS HENRYK JASTRZĄBEK</t>
  </si>
  <si>
    <t>1043379</t>
  </si>
  <si>
    <t>SIG SP.Z O.O.</t>
  </si>
  <si>
    <t>1043968</t>
  </si>
  <si>
    <t>BSSTC.PL sp. z o.o.</t>
  </si>
  <si>
    <t>1044027</t>
  </si>
  <si>
    <t>CENTRUM TECHNOLOGII MATERIAŁÓW SYPKICH</t>
  </si>
  <si>
    <t>1047783</t>
  </si>
  <si>
    <t>SULIMA SP. Z O.O.</t>
  </si>
  <si>
    <t>1048848</t>
  </si>
  <si>
    <t>VETRA Sp. z o. o. Gniezno</t>
  </si>
  <si>
    <t>1049053</t>
  </si>
  <si>
    <t>FUT LIFT Wózki Widłowe Sp. z o. o.</t>
  </si>
  <si>
    <t>1050773</t>
  </si>
  <si>
    <t>P. T. SIGNAL Jacek Domin</t>
  </si>
  <si>
    <t>1051153</t>
  </si>
  <si>
    <t>ARMANSKI SPÓŁKA Z OGRANICZONĄ</t>
  </si>
  <si>
    <t>1066384</t>
  </si>
  <si>
    <t>MAR-BUD Specjalistyczne Roboty Budowlane</t>
  </si>
  <si>
    <t>1069077</t>
  </si>
  <si>
    <t>Cromo-Stal Sp. z o.o.</t>
  </si>
  <si>
    <t>1070762</t>
  </si>
  <si>
    <t>RATO INDUSTRIAL SOLUTIONS Tomczyk</t>
  </si>
  <si>
    <t>1072157</t>
  </si>
  <si>
    <t>Nowaliński Tomasz Intertech</t>
  </si>
  <si>
    <t>1072695</t>
  </si>
  <si>
    <t>"HERBUD SPÓŁKA Z OGRANICZONĄ ODPOWIEDZ</t>
  </si>
  <si>
    <t>1074507</t>
  </si>
  <si>
    <t>TAMAR Spółka z ograniczoną</t>
  </si>
  <si>
    <t>1075631</t>
  </si>
  <si>
    <t>ELEKTROSERV-ZAP Sp. z o.o.</t>
  </si>
  <si>
    <t>1079000</t>
  </si>
  <si>
    <t>GFM Rusztowania K.Sitek, M.Warszawski</t>
  </si>
  <si>
    <t>1079909</t>
  </si>
  <si>
    <t>AMANO Łukasz Malordy</t>
  </si>
  <si>
    <t>1080205</t>
  </si>
  <si>
    <t>TOP-AGRO Sp.z o.o.</t>
  </si>
  <si>
    <t>1080304</t>
  </si>
  <si>
    <t>PORTAL II</t>
  </si>
  <si>
    <t>1080327</t>
  </si>
  <si>
    <t>PPHU "SAX" ADAM KLIMASZEWSKI</t>
  </si>
  <si>
    <t>1080365</t>
  </si>
  <si>
    <t>BUDMAR JERZY MARCINIAK</t>
  </si>
  <si>
    <t>1080716</t>
  </si>
  <si>
    <t>TALMEX</t>
  </si>
  <si>
    <t>1082133</t>
  </si>
  <si>
    <t>HERKULES S.A. w Restrukturyzacji</t>
  </si>
  <si>
    <t>1082159</t>
  </si>
  <si>
    <t>ZAKŁAD OBRÓBKI SKRAWANIEM DARMET Sp.</t>
  </si>
  <si>
    <t>1082248</t>
  </si>
  <si>
    <t>RAWA POLSKA spółka z ograniczoną</t>
  </si>
  <si>
    <t>1082506</t>
  </si>
  <si>
    <t>PFEIFER POLSKA SP. Z O.O.</t>
  </si>
  <si>
    <t>1082565</t>
  </si>
  <si>
    <t>MARPAM POŁUDNIE SPÓŁKA CYWILNA</t>
  </si>
  <si>
    <t>1082582</t>
  </si>
  <si>
    <t>CENTRUM DYSTRYBUCJI FARB</t>
  </si>
  <si>
    <t>1084322</t>
  </si>
  <si>
    <t>techniczny</t>
  </si>
  <si>
    <t>1085088</t>
  </si>
  <si>
    <t>MOTOBUS SPÓŁKA Z OGRANICZONĄ</t>
  </si>
  <si>
    <t>1085471</t>
  </si>
  <si>
    <t>PRZEDSIĘBIORSTWO PRODUKCYJNO-</t>
  </si>
  <si>
    <t>1085800</t>
  </si>
  <si>
    <t>RYWAL-RHC SP. Z O.O.</t>
  </si>
  <si>
    <t>1087691</t>
  </si>
  <si>
    <t>ASKO-TECH Sp. z o.o.</t>
  </si>
  <si>
    <t>1090154</t>
  </si>
  <si>
    <t>A-TEL Andrzej Borzek</t>
  </si>
  <si>
    <t>1093539</t>
  </si>
  <si>
    <t>"CURSOR" Leszek Grzeszczyszyn</t>
  </si>
  <si>
    <t>1095519</t>
  </si>
  <si>
    <t>Omero Sp. z o.o.</t>
  </si>
  <si>
    <t>1095623</t>
  </si>
  <si>
    <t>ZETKAMA</t>
  </si>
  <si>
    <t>1098518</t>
  </si>
  <si>
    <t>PHU MEGA-VAT JUSTYNA SZPILEWSKA</t>
  </si>
  <si>
    <t>1098956</t>
  </si>
  <si>
    <t>Martech Krzysztof Hennig</t>
  </si>
  <si>
    <t>1100609</t>
  </si>
  <si>
    <t>FIRMA HANDLOWA "CIEŚLA MARKET"</t>
  </si>
  <si>
    <t>1102031</t>
  </si>
  <si>
    <t>KARBOT NARZĘDZIA</t>
  </si>
  <si>
    <t>1104014</t>
  </si>
  <si>
    <t>DHL ECOMMERCE ( POLAND) SP. Z O.O.</t>
  </si>
  <si>
    <t>1105178</t>
  </si>
  <si>
    <t>PORTOFINO MAŁGORZATA STACHYRA</t>
  </si>
  <si>
    <t>1107111</t>
  </si>
  <si>
    <t>STP &amp; DIN CHEMICALS SP. Z O.O.</t>
  </si>
  <si>
    <t>1108720</t>
  </si>
  <si>
    <t>KS Usługi Ogólnobudowlane</t>
  </si>
  <si>
    <t>1109611</t>
  </si>
  <si>
    <t>PGA s.c.</t>
  </si>
  <si>
    <t>1109910</t>
  </si>
  <si>
    <t>BEST-JUST</t>
  </si>
  <si>
    <t>1111363</t>
  </si>
  <si>
    <t>ADK SYSTEM DAMIAN KICMAL</t>
  </si>
  <si>
    <t>1113341</t>
  </si>
  <si>
    <t>Armatura Przemysłowa MEDIUM</t>
  </si>
  <si>
    <t>1115060</t>
  </si>
  <si>
    <t>OMEGA S.J. PRZEDSIĘBIORSTWO PRODUKCYJNO,</t>
  </si>
  <si>
    <t>1115216</t>
  </si>
  <si>
    <t>Introl Sp. z o.o.</t>
  </si>
  <si>
    <t>1117627</t>
  </si>
  <si>
    <t>MEZON Zakład Ślusarsko-Spawalniczy</t>
  </si>
  <si>
    <t>1119628</t>
  </si>
  <si>
    <t>ARMANSKI ENGINEERING SP. Z O.O.</t>
  </si>
  <si>
    <t>1122358</t>
  </si>
  <si>
    <t>Normet Dominik Słabik</t>
  </si>
  <si>
    <t>1123765</t>
  </si>
  <si>
    <t>ELWO Engineering Sp. z o.o.</t>
  </si>
  <si>
    <t>1124742</t>
  </si>
  <si>
    <t>PVG PIOTR MIZERAKOWSKI SPÓŁKA</t>
  </si>
  <si>
    <t>1127000</t>
  </si>
  <si>
    <t>PRZEDSIĘBIORSTWO FABRYKA MASZYN</t>
  </si>
  <si>
    <t>1129793</t>
  </si>
  <si>
    <t>"BBT" Sp. z o.o.</t>
  </si>
  <si>
    <t>1134536</t>
  </si>
  <si>
    <t>KANCELARIA ADWOKATÓW I RADCÓW</t>
  </si>
  <si>
    <t>1139314</t>
  </si>
  <si>
    <t>ZAKŁAD ELEKTROINSTALACYJNY</t>
  </si>
  <si>
    <t>1142599</t>
  </si>
  <si>
    <t>Elmetal Sp. z o.o. S.k.</t>
  </si>
  <si>
    <t>1145652</t>
  </si>
  <si>
    <t>Agnieszka Holinej Prace Sprzętem Budowla</t>
  </si>
  <si>
    <t>1145950</t>
  </si>
  <si>
    <t>Kontener Service Sp. z o.o.</t>
  </si>
  <si>
    <t>1146449</t>
  </si>
  <si>
    <t>Usługi Alpinistyczne REB</t>
  </si>
  <si>
    <t>1146896</t>
  </si>
  <si>
    <t>F.H.U.P. Elmech</t>
  </si>
  <si>
    <t>1148505</t>
  </si>
  <si>
    <t>Protech Sp. z o.o.</t>
  </si>
  <si>
    <t>1151180</t>
  </si>
  <si>
    <t>AtSoftware</t>
  </si>
  <si>
    <t>1154115</t>
  </si>
  <si>
    <t>Sieć Badawcza Łukasiewicz – Górnośląski</t>
  </si>
  <si>
    <t>1156675</t>
  </si>
  <si>
    <t>TARTAK MATEUSZ KOCIOK</t>
  </si>
  <si>
    <t>1158812</t>
  </si>
  <si>
    <t>KAMEX - BHP KAMILA KAMPA</t>
  </si>
  <si>
    <t>1161363</t>
  </si>
  <si>
    <t>MPC Przemysław Mazur</t>
  </si>
  <si>
    <t>1161556</t>
  </si>
  <si>
    <t>FIRMA HANDLOWA EURO-STANDARD</t>
  </si>
  <si>
    <t>1167202</t>
  </si>
  <si>
    <t>G&amp;O Consulting Sp. z o.o.</t>
  </si>
  <si>
    <t>1167709</t>
  </si>
  <si>
    <t>Zakład Ogólnobudowlany Simbud</t>
  </si>
  <si>
    <t>1169387</t>
  </si>
  <si>
    <t>Sanlift</t>
  </si>
  <si>
    <t>1170884</t>
  </si>
  <si>
    <t>COLEN Krzysztof Olender</t>
  </si>
  <si>
    <t>1174479</t>
  </si>
  <si>
    <t>Ośrodek Szkolenia PROXIMA</t>
  </si>
  <si>
    <t>1175061</t>
  </si>
  <si>
    <t>4 Industry Solutions Paweł Michałek</t>
  </si>
  <si>
    <t>1175494</t>
  </si>
  <si>
    <t>PROCIV SP. Z O.O.</t>
  </si>
  <si>
    <t>1175746</t>
  </si>
  <si>
    <t>VENTUROLAB Sp. z o.o.</t>
  </si>
  <si>
    <t>1176589</t>
  </si>
  <si>
    <t>Apteka Przyjazna</t>
  </si>
  <si>
    <t>1176591</t>
  </si>
  <si>
    <t>Firma Remontowo Budowlano Usługowa</t>
  </si>
  <si>
    <t>1176693</t>
  </si>
  <si>
    <t>BKWK Biuro Konstrukcyjne</t>
  </si>
  <si>
    <t>1180874</t>
  </si>
  <si>
    <t>PHU REM-PAT</t>
  </si>
  <si>
    <t>1181754</t>
  </si>
  <si>
    <t>MW Metale Kolorowe Sp. z o.o. Sp.k.</t>
  </si>
  <si>
    <t>1182894</t>
  </si>
  <si>
    <t>ALPIN-VIT Vitalii Sukonko</t>
  </si>
  <si>
    <t>1183151</t>
  </si>
  <si>
    <t>"ALPIN-MYR" Myron Slobodian</t>
  </si>
  <si>
    <t>1183428</t>
  </si>
  <si>
    <t>ARTTAG SPÓŁKA Z OGRANICZONĄ</t>
  </si>
  <si>
    <t>1184332</t>
  </si>
  <si>
    <t>P.H.U. MAPP-SYSTEM</t>
  </si>
  <si>
    <t>1189081</t>
  </si>
  <si>
    <t>Enetech Automatyka Sp. z o.o.</t>
  </si>
  <si>
    <t>1190996</t>
  </si>
  <si>
    <t>Weld Service Sp. z o.o.</t>
  </si>
  <si>
    <t>1192622</t>
  </si>
  <si>
    <t>PLAZ-MET Marta Zawada</t>
  </si>
  <si>
    <t>1194033</t>
  </si>
  <si>
    <t>Krystian Jagiella Usługi Budowlane</t>
  </si>
  <si>
    <t>1195978</t>
  </si>
  <si>
    <t>RBHP Sp. z o.o.</t>
  </si>
  <si>
    <t>1196277</t>
  </si>
  <si>
    <t>Dilmark Sp. z o.o.</t>
  </si>
  <si>
    <t>1197684</t>
  </si>
  <si>
    <t>Oleksandr Dmytruk SZABLON</t>
  </si>
  <si>
    <t>1198552</t>
  </si>
  <si>
    <t>Rafatom-Bis Sp. z o.o.</t>
  </si>
  <si>
    <t>1198582</t>
  </si>
  <si>
    <t>Eumat Sp. z o.o.</t>
  </si>
  <si>
    <t>1207711</t>
  </si>
  <si>
    <t>Robert Starzyński</t>
  </si>
  <si>
    <t>1207753</t>
  </si>
  <si>
    <t>MILA Handel - Usługi</t>
  </si>
  <si>
    <t>1212940</t>
  </si>
  <si>
    <t>TURBO AIR TECH PROSTA SPÓŁKA AKCYJNA</t>
  </si>
  <si>
    <t>1213875</t>
  </si>
  <si>
    <t>Mikołajczyk Arkadiusz</t>
  </si>
  <si>
    <t>1213919</t>
  </si>
  <si>
    <t>K&amp;G Metal Bending Konrad Hornik</t>
  </si>
  <si>
    <t>1214292</t>
  </si>
  <si>
    <t>SAMBOR Luxury Moments</t>
  </si>
  <si>
    <t>1214862</t>
  </si>
  <si>
    <t>EUROTECH Sp. z o.o.</t>
  </si>
  <si>
    <t>1216855</t>
  </si>
  <si>
    <t>F.H.U. GAHNO -INGO Norbert Gahno</t>
  </si>
  <si>
    <t>1217801</t>
  </si>
  <si>
    <t>GREN-ROL Sp. z o.o.</t>
  </si>
  <si>
    <t>1218908</t>
  </si>
  <si>
    <t>F.H.U. PRO-PLAST</t>
  </si>
  <si>
    <t>1219950</t>
  </si>
  <si>
    <t>SteelFlow Systems</t>
  </si>
  <si>
    <t>1220335</t>
  </si>
  <si>
    <t>1220337</t>
  </si>
  <si>
    <t>2100019</t>
  </si>
  <si>
    <t>POCZTA POLSKA S.A.</t>
  </si>
  <si>
    <t>2100064</t>
  </si>
  <si>
    <t>ORLEN S.A.</t>
  </si>
  <si>
    <t>2100099</t>
  </si>
  <si>
    <t>TAURON Sprzedaż sp. z o.o.</t>
  </si>
  <si>
    <t>3000436</t>
  </si>
  <si>
    <t>URZĄD DOZORU TECHNICZNEGO</t>
  </si>
  <si>
    <t>2152200000</t>
  </si>
  <si>
    <t>Zob wobec DKNP NI, RAT i WN</t>
  </si>
  <si>
    <t>1013927</t>
  </si>
  <si>
    <t>PRAES Sp. z o.o.</t>
  </si>
  <si>
    <t>1089363</t>
  </si>
  <si>
    <t>KONMET Spółka z ograniczoną</t>
  </si>
  <si>
    <t>1109772</t>
  </si>
  <si>
    <t>JAZGOT Jan Krzywdzik Sp. k.</t>
  </si>
  <si>
    <t>1164066</t>
  </si>
  <si>
    <t>ENERGOTYTAN SPÓŁKA Z O.O.</t>
  </si>
  <si>
    <t>1217651</t>
  </si>
  <si>
    <t>Torysmeble Piotr Kłusek</t>
  </si>
  <si>
    <t>1218378</t>
  </si>
  <si>
    <t>P.P.H.U. PROD-MASZ</t>
  </si>
  <si>
    <t>1003144</t>
  </si>
  <si>
    <t>STU ERGO HESTIA S.A.</t>
  </si>
  <si>
    <t>2159990000</t>
  </si>
  <si>
    <t>Zob poz nfin wobec DKNP inne zobowiązania</t>
  </si>
  <si>
    <t>1011523</t>
  </si>
  <si>
    <t>1012458</t>
  </si>
  <si>
    <t>ZWIAZEK ZAWODOWY INZYNIERÓW I TECHNIKÓW</t>
  </si>
  <si>
    <t>1041493</t>
  </si>
  <si>
    <t>MZZP RUCHU CIĄGŁEGO W ELEKTROWNI TURÓW</t>
  </si>
  <si>
    <t>1041658</t>
  </si>
  <si>
    <t>MIĘDZYZAKŁADOWA PRACOWNICZA KASA</t>
  </si>
  <si>
    <t>1041734</t>
  </si>
  <si>
    <t>NIEZALEŻNY SAMORZĄDNY ZWIĄZEK</t>
  </si>
  <si>
    <t>1041856</t>
  </si>
  <si>
    <t>NSZZ SOLIDARNOŚĆ</t>
  </si>
  <si>
    <t>1042382</t>
  </si>
  <si>
    <t>NSZZ SOLIDARNOŚĆ 80</t>
  </si>
  <si>
    <t>1077582</t>
  </si>
  <si>
    <t>1169216</t>
  </si>
  <si>
    <t>UNIQA Życie TU S.A.</t>
  </si>
  <si>
    <t>2100013</t>
  </si>
  <si>
    <t>POWSZECHNY ZAKŁAD UBEZPIECZEŃ</t>
  </si>
  <si>
    <t>1093548</t>
  </si>
  <si>
    <t>ZISCO</t>
  </si>
  <si>
    <t>2450002000</t>
  </si>
  <si>
    <t>Nal wind sąd OKNP ogólne</t>
  </si>
  <si>
    <t>1018648</t>
  </si>
  <si>
    <t>SAVEX ZGORZELEC SPÓŁKA AKCYJNA</t>
  </si>
  <si>
    <t>2450005000</t>
  </si>
  <si>
    <t>Nal ukł ug likw upadł OKNP ogólne</t>
  </si>
  <si>
    <t>1031089</t>
  </si>
  <si>
    <t>"kuzniewski.pl" Dariusz Kuźniewski</t>
  </si>
  <si>
    <t>1081989</t>
  </si>
  <si>
    <t>ENERGY INVESTORS GROUP S.A.</t>
  </si>
  <si>
    <t>1082438</t>
  </si>
  <si>
    <t>ZAKŁADY METALOWE SIWEK HENRYK SIWEK</t>
  </si>
  <si>
    <t>Kontrahent</t>
  </si>
  <si>
    <t>Nazwa Kontrahenta</t>
  </si>
  <si>
    <t>Konto zbiorcze</t>
  </si>
  <si>
    <t>Nazwa konta zbiorczego</t>
  </si>
  <si>
    <t>Ogółem</t>
  </si>
  <si>
    <t>Nieprzeterminowane</t>
  </si>
  <si>
    <t>0 - 30</t>
  </si>
  <si>
    <t>31  - 60</t>
  </si>
  <si>
    <t>61  - 90</t>
  </si>
  <si>
    <t>91  - 180</t>
  </si>
  <si>
    <t>181  - 360</t>
  </si>
  <si>
    <t>361  - 730</t>
  </si>
  <si>
    <t>731  - 1095</t>
  </si>
  <si>
    <t>&gt;1095</t>
  </si>
  <si>
    <t>Zobowiązania z tyt.dostaw</t>
  </si>
  <si>
    <t>Odmowy zapłaty</t>
  </si>
  <si>
    <t>Rozliczenie zakupu</t>
  </si>
  <si>
    <t>POLKOMTEL Sp. z o.o.</t>
  </si>
  <si>
    <t>Odpis aktualizujący</t>
  </si>
  <si>
    <t>należności DiU netto</t>
  </si>
  <si>
    <t>Jakub Dobrowolski</t>
  </si>
  <si>
    <t>nadpłata PTE</t>
  </si>
  <si>
    <t>2108990006</t>
  </si>
  <si>
    <t>PTE NOWY ŚWIAT</t>
  </si>
  <si>
    <t>odpis aktualizujący</t>
  </si>
  <si>
    <t>RZ-j.np_poza MM</t>
  </si>
  <si>
    <t>Odmowa zapłaty</t>
  </si>
  <si>
    <t>Zmniejszone należności</t>
  </si>
  <si>
    <t>korekta na +</t>
  </si>
  <si>
    <t>Mechanika Blacharstwo Lakiernictwo</t>
  </si>
  <si>
    <t>PROTECTA Jacek Hirsz</t>
  </si>
  <si>
    <t>Paweł Pałka Zakład Wyrobu Sprężyn</t>
  </si>
  <si>
    <t>PRZEDSIĘBIORSTWO HYDRAULIKI</t>
  </si>
  <si>
    <t>Inter-Technik Lubrication sp. z o.o.</t>
  </si>
  <si>
    <t>KRAGUM SP Z O. O.</t>
  </si>
  <si>
    <t>zestawienie umowy MSSF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</si>
</sst>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0" fontId="0" fillId="3" borderId="0" xfId="0" applyFill="1" applyAlignment="1">
      <alignment vertical="top"/>
    </xf>
    <xf numFmtId="4" fontId="0" fillId="3" borderId="0" xfId="0" applyNumberFormat="1" applyFill="1" applyAlignment="1">
      <alignment horizontal="right" vertical="top"/>
    </xf>
    <xf numFmtId="0" fontId="0" fillId="0" borderId="0" xfId="0" applyAlignment="1">
      <alignment horizontal="left" vertical="top"/>
    </xf>
    <xf numFmtId="4" fontId="0" fillId="4" borderId="0" xfId="0" applyNumberFormat="1" applyFill="1" applyAlignment="1">
      <alignment horizontal="right" vertical="top"/>
    </xf>
    <xf numFmtId="4" fontId="0" fillId="0" borderId="0" xfId="0" applyNumberFormat="1" applyFill="1" applyAlignment="1">
      <alignment horizontal="right" vertical="top"/>
    </xf>
    <xf numFmtId="0" fontId="0" fillId="0" borderId="0" xfId="0" applyFill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4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43" fontId="0" fillId="4" borderId="0" xfId="1" applyFont="1" applyFill="1" applyAlignment="1">
      <alignment horizontal="right" vertical="top"/>
    </xf>
    <xf numFmtId="43" fontId="0" fillId="0" borderId="0" xfId="1" applyFont="1" applyAlignment="1">
      <alignment horizontal="right" vertical="top"/>
    </xf>
    <xf numFmtId="49" fontId="0" fillId="0" borderId="0" xfId="1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pane xSplit="5" ySplit="1" topLeftCell="F14" activePane="bottomRight" state="frozen"/>
      <selection pane="topRight" activeCell="F1" sqref="F1"/>
      <selection pane="bottomLeft" activeCell="A2" sqref="A2"/>
      <selection pane="bottomRight" sqref="A1:XFD1"/>
    </sheetView>
  </sheetViews>
  <sheetFormatPr defaultRowHeight="13.2" x14ac:dyDescent="0.25"/>
  <cols>
    <col min="1" max="1" width="8.44140625" customWidth="1"/>
    <col min="2" max="2" width="38.6640625" customWidth="1"/>
    <col min="3" max="3" width="11.5546875" customWidth="1"/>
    <col min="4" max="4" width="17" customWidth="1"/>
    <col min="5" max="5" width="14" style="10" bestFit="1" customWidth="1"/>
    <col min="6" max="6" width="20" bestFit="1" customWidth="1"/>
    <col min="7" max="7" width="11" bestFit="1" customWidth="1"/>
    <col min="8" max="9" width="10" bestFit="1" customWidth="1"/>
    <col min="10" max="12" width="12" bestFit="1" customWidth="1"/>
    <col min="13" max="13" width="13" bestFit="1" customWidth="1"/>
    <col min="14" max="14" width="14" bestFit="1" customWidth="1"/>
    <col min="16" max="16" width="16.109375" customWidth="1"/>
  </cols>
  <sheetData>
    <row r="1" spans="1:14" x14ac:dyDescent="0.25">
      <c r="A1" s="1" t="s">
        <v>551</v>
      </c>
      <c r="B1" s="1" t="s">
        <v>552</v>
      </c>
      <c r="C1" s="1" t="s">
        <v>553</v>
      </c>
      <c r="D1" s="1" t="s">
        <v>554</v>
      </c>
      <c r="E1" s="9" t="s">
        <v>555</v>
      </c>
      <c r="F1" s="1" t="s">
        <v>556</v>
      </c>
      <c r="G1" s="1" t="s">
        <v>557</v>
      </c>
      <c r="H1" s="1" t="s">
        <v>558</v>
      </c>
      <c r="I1" s="1" t="s">
        <v>559</v>
      </c>
      <c r="J1" s="1" t="s">
        <v>560</v>
      </c>
      <c r="K1" s="1" t="s">
        <v>561</v>
      </c>
      <c r="L1" s="1" t="s">
        <v>562</v>
      </c>
      <c r="M1" s="1" t="s">
        <v>563</v>
      </c>
      <c r="N1" s="1" t="s">
        <v>564</v>
      </c>
    </row>
    <row r="2" spans="1:14" x14ac:dyDescent="0.25">
      <c r="A2" t="s">
        <v>0</v>
      </c>
      <c r="B2" t="s">
        <v>1</v>
      </c>
      <c r="C2" t="s">
        <v>2</v>
      </c>
      <c r="D2" t="s">
        <v>3</v>
      </c>
      <c r="E2" s="6">
        <v>1985175.41</v>
      </c>
      <c r="F2" s="2">
        <v>1985175.41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x14ac:dyDescent="0.25">
      <c r="A3" t="s">
        <v>4</v>
      </c>
      <c r="B3" t="s">
        <v>5</v>
      </c>
      <c r="C3" t="s">
        <v>2</v>
      </c>
      <c r="D3" t="s">
        <v>3</v>
      </c>
      <c r="E3" s="6">
        <v>2712.25</v>
      </c>
      <c r="F3" s="2">
        <v>2712.25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</row>
    <row r="4" spans="1:14" x14ac:dyDescent="0.25">
      <c r="A4" t="s">
        <v>6</v>
      </c>
      <c r="B4" t="s">
        <v>7</v>
      </c>
      <c r="C4" t="s">
        <v>2</v>
      </c>
      <c r="D4" t="s">
        <v>3</v>
      </c>
      <c r="E4" s="6">
        <v>102329.29</v>
      </c>
      <c r="F4" s="2">
        <v>102329.29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x14ac:dyDescent="0.25">
      <c r="A5" t="s">
        <v>8</v>
      </c>
      <c r="B5" t="s">
        <v>9</v>
      </c>
      <c r="C5" t="s">
        <v>2</v>
      </c>
      <c r="D5" t="s">
        <v>3</v>
      </c>
      <c r="E5" s="6">
        <v>48.77</v>
      </c>
      <c r="F5" s="2">
        <v>48.77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x14ac:dyDescent="0.25">
      <c r="A6" t="s">
        <v>10</v>
      </c>
      <c r="B6" t="s">
        <v>1</v>
      </c>
      <c r="C6" t="s">
        <v>2</v>
      </c>
      <c r="D6" t="s">
        <v>3</v>
      </c>
      <c r="E6" s="6">
        <v>5818787.8300000001</v>
      </c>
      <c r="F6" s="2">
        <v>5818787.8300000001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x14ac:dyDescent="0.25">
      <c r="A7" t="s">
        <v>11</v>
      </c>
      <c r="B7" t="s">
        <v>12</v>
      </c>
      <c r="C7" t="s">
        <v>2</v>
      </c>
      <c r="D7" t="s">
        <v>3</v>
      </c>
      <c r="E7" s="6">
        <v>16587514.810000001</v>
      </c>
      <c r="F7" s="2">
        <v>16587514.810000001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t="s">
        <v>13</v>
      </c>
      <c r="B8" t="s">
        <v>14</v>
      </c>
      <c r="C8" t="s">
        <v>2</v>
      </c>
      <c r="D8" t="s">
        <v>3</v>
      </c>
      <c r="E8" s="6">
        <v>4243.25</v>
      </c>
      <c r="F8" s="2">
        <v>4243.25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t="s">
        <v>15</v>
      </c>
      <c r="B9" t="s">
        <v>16</v>
      </c>
      <c r="C9" t="s">
        <v>2</v>
      </c>
      <c r="D9" t="s">
        <v>3</v>
      </c>
      <c r="E9" s="6">
        <v>57132.49</v>
      </c>
      <c r="F9" s="2">
        <v>57132.49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t="s">
        <v>17</v>
      </c>
      <c r="B10" t="s">
        <v>18</v>
      </c>
      <c r="C10" t="s">
        <v>2</v>
      </c>
      <c r="D10" t="s">
        <v>3</v>
      </c>
      <c r="E10" s="6">
        <v>384451.31</v>
      </c>
      <c r="F10" s="2">
        <v>384451.31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s="3" customFormat="1" x14ac:dyDescent="0.25">
      <c r="E11" s="6">
        <f>SUM(E2:E10)</f>
        <v>24942395.409999996</v>
      </c>
      <c r="F11" s="4">
        <f t="shared" ref="F11:N11" si="0">SUM(F2:F10)</f>
        <v>24942395.409999996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</row>
    <row r="12" spans="1:14" x14ac:dyDescent="0.25">
      <c r="E12" s="6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t="s">
        <v>27</v>
      </c>
      <c r="B13" t="s">
        <v>28</v>
      </c>
      <c r="C13" t="s">
        <v>29</v>
      </c>
      <c r="D13" t="s">
        <v>30</v>
      </c>
      <c r="E13" s="6">
        <v>28.29</v>
      </c>
      <c r="F13" s="2">
        <v>28.29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t="s">
        <v>31</v>
      </c>
      <c r="B14" t="s">
        <v>32</v>
      </c>
      <c r="C14" t="s">
        <v>29</v>
      </c>
      <c r="D14" t="s">
        <v>30</v>
      </c>
      <c r="E14" s="6">
        <v>25830</v>
      </c>
      <c r="F14" s="2">
        <v>25830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t="s">
        <v>33</v>
      </c>
      <c r="B15" t="s">
        <v>34</v>
      </c>
      <c r="C15" t="s">
        <v>29</v>
      </c>
      <c r="D15" t="s">
        <v>30</v>
      </c>
      <c r="E15" s="6">
        <v>364.47</v>
      </c>
      <c r="F15" s="2">
        <v>364.47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t="s">
        <v>35</v>
      </c>
      <c r="B16" t="s">
        <v>36</v>
      </c>
      <c r="C16" t="s">
        <v>29</v>
      </c>
      <c r="D16" t="s">
        <v>30</v>
      </c>
      <c r="E16" s="6">
        <v>23.95</v>
      </c>
      <c r="F16" s="2">
        <v>23.95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t="s">
        <v>37</v>
      </c>
      <c r="B17" t="s">
        <v>38</v>
      </c>
      <c r="C17" t="s">
        <v>29</v>
      </c>
      <c r="D17" t="s">
        <v>30</v>
      </c>
      <c r="E17" s="6">
        <v>19.55</v>
      </c>
      <c r="F17" s="2">
        <v>19.55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t="s">
        <v>39</v>
      </c>
      <c r="B18" t="s">
        <v>40</v>
      </c>
      <c r="C18" t="s">
        <v>29</v>
      </c>
      <c r="D18" t="s">
        <v>30</v>
      </c>
      <c r="E18" s="6">
        <v>40009.440000000002</v>
      </c>
      <c r="F18" s="2">
        <v>40009.440000000002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t="s">
        <v>41</v>
      </c>
      <c r="B19" t="s">
        <v>42</v>
      </c>
      <c r="C19" t="s">
        <v>29</v>
      </c>
      <c r="D19" t="s">
        <v>30</v>
      </c>
      <c r="E19" s="6">
        <v>371.23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371.23</v>
      </c>
    </row>
    <row r="20" spans="1:14" x14ac:dyDescent="0.25">
      <c r="A20" t="s">
        <v>43</v>
      </c>
      <c r="B20" t="s">
        <v>44</v>
      </c>
      <c r="C20" t="s">
        <v>29</v>
      </c>
      <c r="D20" t="s">
        <v>30</v>
      </c>
      <c r="E20" s="6">
        <v>6646942.8799999999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6646942.8799999999</v>
      </c>
    </row>
    <row r="21" spans="1:14" x14ac:dyDescent="0.25">
      <c r="A21" t="s">
        <v>43</v>
      </c>
      <c r="B21" t="s">
        <v>44</v>
      </c>
      <c r="C21" s="5">
        <v>2150000000</v>
      </c>
      <c r="D21" t="s">
        <v>565</v>
      </c>
      <c r="E21" s="6">
        <v>-11858263.439999999</v>
      </c>
      <c r="F21" s="7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-11858263.439999999</v>
      </c>
    </row>
    <row r="22" spans="1:14" x14ac:dyDescent="0.25">
      <c r="A22" t="s">
        <v>43</v>
      </c>
      <c r="B22" t="s">
        <v>44</v>
      </c>
      <c r="C22" s="5">
        <v>3059900000</v>
      </c>
      <c r="D22" t="s">
        <v>566</v>
      </c>
      <c r="E22" s="6">
        <v>9188069.0899999999</v>
      </c>
      <c r="F22" s="7">
        <v>3976748.53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5211320.5600000005</v>
      </c>
    </row>
    <row r="23" spans="1:14" x14ac:dyDescent="0.25">
      <c r="A23" t="s">
        <v>45</v>
      </c>
      <c r="B23" t="s">
        <v>46</v>
      </c>
      <c r="C23" t="s">
        <v>29</v>
      </c>
      <c r="D23" t="s">
        <v>30</v>
      </c>
      <c r="E23" s="6">
        <v>294.99</v>
      </c>
      <c r="F23" s="2">
        <v>294.99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t="s">
        <v>47</v>
      </c>
      <c r="B24" t="s">
        <v>48</v>
      </c>
      <c r="C24" t="s">
        <v>29</v>
      </c>
      <c r="D24" t="s">
        <v>30</v>
      </c>
      <c r="E24" s="6">
        <v>3436.12</v>
      </c>
      <c r="F24" s="2">
        <v>3436.12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x14ac:dyDescent="0.25">
      <c r="A25" t="s">
        <v>49</v>
      </c>
      <c r="B25" t="s">
        <v>50</v>
      </c>
      <c r="C25" t="s">
        <v>29</v>
      </c>
      <c r="D25" t="s">
        <v>30</v>
      </c>
      <c r="E25" s="6">
        <v>10691.74</v>
      </c>
      <c r="F25" s="2">
        <v>10691.74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t="s">
        <v>51</v>
      </c>
      <c r="B26" t="s">
        <v>52</v>
      </c>
      <c r="C26" t="s">
        <v>29</v>
      </c>
      <c r="D26" t="s">
        <v>30</v>
      </c>
      <c r="E26" s="6">
        <v>42.94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42.94</v>
      </c>
      <c r="M26" s="2">
        <v>0</v>
      </c>
      <c r="N26" s="2">
        <v>0</v>
      </c>
    </row>
    <row r="27" spans="1:14" x14ac:dyDescent="0.25">
      <c r="A27" t="s">
        <v>53</v>
      </c>
      <c r="B27" t="s">
        <v>54</v>
      </c>
      <c r="C27" t="s">
        <v>29</v>
      </c>
      <c r="D27" t="s">
        <v>30</v>
      </c>
      <c r="E27" s="6">
        <v>2095.92</v>
      </c>
      <c r="F27" s="2">
        <v>2095.92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s="8" customFormat="1" x14ac:dyDescent="0.25">
      <c r="A28" s="8" t="s">
        <v>63</v>
      </c>
      <c r="B28" s="8" t="s">
        <v>64</v>
      </c>
      <c r="C28" s="8" t="s">
        <v>95</v>
      </c>
      <c r="D28" s="8" t="s">
        <v>96</v>
      </c>
      <c r="E28" s="6">
        <v>71436.55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71436.55</v>
      </c>
    </row>
    <row r="29" spans="1:14" x14ac:dyDescent="0.25">
      <c r="A29" s="5">
        <v>1005554</v>
      </c>
      <c r="B29" t="s">
        <v>568</v>
      </c>
      <c r="C29" s="5">
        <v>3050300000</v>
      </c>
      <c r="D29" t="s">
        <v>567</v>
      </c>
      <c r="E29" s="6">
        <v>594.29</v>
      </c>
      <c r="F29" s="2">
        <v>594.29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s="3" customFormat="1" x14ac:dyDescent="0.25">
      <c r="E30" s="4">
        <f>SUM(E13:E29)</f>
        <v>4131988.0100000002</v>
      </c>
      <c r="F30" s="4">
        <f t="shared" ref="F30:N30" si="1">SUM(F13:F29)</f>
        <v>4060137.2900000005</v>
      </c>
      <c r="G30" s="4">
        <f t="shared" si="1"/>
        <v>0</v>
      </c>
      <c r="H30" s="4">
        <f t="shared" si="1"/>
        <v>0</v>
      </c>
      <c r="I30" s="4">
        <f t="shared" si="1"/>
        <v>0</v>
      </c>
      <c r="J30" s="4">
        <f t="shared" si="1"/>
        <v>0</v>
      </c>
      <c r="K30" s="4">
        <f t="shared" si="1"/>
        <v>0</v>
      </c>
      <c r="L30" s="4">
        <f t="shared" si="1"/>
        <v>42.94</v>
      </c>
      <c r="M30" s="4">
        <f t="shared" si="1"/>
        <v>0</v>
      </c>
      <c r="N30" s="4">
        <f t="shared" si="1"/>
        <v>71807.780000001381</v>
      </c>
    </row>
    <row r="31" spans="1:14" x14ac:dyDescent="0.25">
      <c r="E31" s="6"/>
      <c r="F31" s="2"/>
      <c r="G31" s="2"/>
      <c r="H31" s="2"/>
      <c r="I31" s="2"/>
      <c r="J31" s="2"/>
      <c r="K31" s="2"/>
      <c r="L31" s="2"/>
      <c r="M31" s="2"/>
      <c r="N31" s="2"/>
    </row>
    <row r="32" spans="1:14" s="10" customFormat="1" x14ac:dyDescent="0.25">
      <c r="D32" s="10" t="s">
        <v>569</v>
      </c>
      <c r="E32" s="6">
        <f>SUM(F32:N32)</f>
        <v>-4052078.8699999996</v>
      </c>
      <c r="F32" s="6">
        <f>-3976748.53-F16-F17-F24</f>
        <v>-3980228.15</v>
      </c>
      <c r="G32" s="6"/>
      <c r="H32" s="6"/>
      <c r="I32" s="6"/>
      <c r="J32" s="6"/>
      <c r="K32" s="6"/>
      <c r="L32" s="6">
        <v>-42.94</v>
      </c>
      <c r="M32" s="6"/>
      <c r="N32" s="6">
        <v>-71807.78</v>
      </c>
    </row>
    <row r="33" spans="1:14" s="11" customFormat="1" x14ac:dyDescent="0.25">
      <c r="D33" s="11" t="s">
        <v>570</v>
      </c>
      <c r="E33" s="12">
        <f>E11+E30+E32</f>
        <v>25022304.549999997</v>
      </c>
      <c r="F33" s="12">
        <f t="shared" ref="F33:N33" si="2">F11+F30+F32</f>
        <v>25022304.549999997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1.3824319466948509E-9</v>
      </c>
    </row>
    <row r="34" spans="1:14" x14ac:dyDescent="0.25">
      <c r="E34" s="6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t="s">
        <v>57</v>
      </c>
      <c r="B35" t="s">
        <v>58</v>
      </c>
      <c r="C35" t="s">
        <v>59</v>
      </c>
      <c r="D35" t="s">
        <v>60</v>
      </c>
      <c r="E35" s="6">
        <v>16209.07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16209.07</v>
      </c>
      <c r="N35" s="2">
        <v>0</v>
      </c>
    </row>
    <row r="36" spans="1:14" x14ac:dyDescent="0.25">
      <c r="A36" t="s">
        <v>61</v>
      </c>
      <c r="B36" t="s">
        <v>62</v>
      </c>
      <c r="C36" t="s">
        <v>59</v>
      </c>
      <c r="D36" t="s">
        <v>60</v>
      </c>
      <c r="E36" s="6">
        <v>161195.16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161195.16</v>
      </c>
    </row>
    <row r="37" spans="1:14" x14ac:dyDescent="0.25">
      <c r="A37" t="s">
        <v>63</v>
      </c>
      <c r="B37" t="s">
        <v>64</v>
      </c>
      <c r="C37" t="s">
        <v>59</v>
      </c>
      <c r="D37" t="s">
        <v>60</v>
      </c>
      <c r="E37" s="6">
        <v>108227.44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108227.44</v>
      </c>
    </row>
    <row r="38" spans="1:14" x14ac:dyDescent="0.25">
      <c r="A38" t="s">
        <v>43</v>
      </c>
      <c r="B38" t="s">
        <v>44</v>
      </c>
      <c r="C38" t="s">
        <v>65</v>
      </c>
      <c r="D38" t="s">
        <v>66</v>
      </c>
      <c r="E38" s="6">
        <v>36738020.579999998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36738020.579999998</v>
      </c>
    </row>
    <row r="39" spans="1:14" x14ac:dyDescent="0.25">
      <c r="A39" t="s">
        <v>67</v>
      </c>
      <c r="B39" t="s">
        <v>68</v>
      </c>
      <c r="C39" t="s">
        <v>65</v>
      </c>
      <c r="D39" t="s">
        <v>66</v>
      </c>
      <c r="E39" s="6">
        <v>10916.36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10916.36</v>
      </c>
    </row>
    <row r="40" spans="1:14" x14ac:dyDescent="0.25">
      <c r="A40" t="s">
        <v>69</v>
      </c>
      <c r="B40" t="s">
        <v>70</v>
      </c>
      <c r="C40" t="s">
        <v>65</v>
      </c>
      <c r="D40" t="s">
        <v>66</v>
      </c>
      <c r="E40" s="6">
        <v>1157.8699999999999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1157.8699999999999</v>
      </c>
      <c r="N40" s="2">
        <v>0</v>
      </c>
    </row>
    <row r="41" spans="1:14" x14ac:dyDescent="0.25">
      <c r="A41" t="s">
        <v>71</v>
      </c>
      <c r="B41" t="s">
        <v>72</v>
      </c>
      <c r="C41" t="s">
        <v>65</v>
      </c>
      <c r="D41" t="s">
        <v>66</v>
      </c>
      <c r="E41" s="6">
        <v>13532.88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13532.88</v>
      </c>
      <c r="N41" s="2">
        <v>0</v>
      </c>
    </row>
    <row r="42" spans="1:14" x14ac:dyDescent="0.25">
      <c r="A42" t="s">
        <v>73</v>
      </c>
      <c r="B42" t="s">
        <v>74</v>
      </c>
      <c r="C42" t="s">
        <v>65</v>
      </c>
      <c r="D42" t="s">
        <v>66</v>
      </c>
      <c r="E42" s="6">
        <v>4836.3900000000003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4836.3900000000003</v>
      </c>
      <c r="N42" s="2">
        <v>0</v>
      </c>
    </row>
    <row r="43" spans="1:14" x14ac:dyDescent="0.25">
      <c r="A43" t="s">
        <v>75</v>
      </c>
      <c r="B43" t="s">
        <v>76</v>
      </c>
      <c r="C43" t="s">
        <v>65</v>
      </c>
      <c r="D43" t="s">
        <v>66</v>
      </c>
      <c r="E43" s="6">
        <v>4057.12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4057.12</v>
      </c>
      <c r="M43" s="2">
        <v>0</v>
      </c>
      <c r="N43" s="2">
        <v>0</v>
      </c>
    </row>
    <row r="44" spans="1:14" x14ac:dyDescent="0.25">
      <c r="A44" t="s">
        <v>77</v>
      </c>
      <c r="B44" t="s">
        <v>571</v>
      </c>
      <c r="C44" t="s">
        <v>65</v>
      </c>
      <c r="D44" t="s">
        <v>66</v>
      </c>
      <c r="E44" s="6">
        <v>2595.06</v>
      </c>
      <c r="F44" s="2">
        <v>2595.06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t="s">
        <v>537</v>
      </c>
      <c r="B45" t="s">
        <v>538</v>
      </c>
      <c r="C45" t="s">
        <v>539</v>
      </c>
      <c r="D45" t="s">
        <v>540</v>
      </c>
      <c r="E45" s="6">
        <v>21132.61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21132.61</v>
      </c>
    </row>
    <row r="46" spans="1:14" x14ac:dyDescent="0.25">
      <c r="A46" t="s">
        <v>541</v>
      </c>
      <c r="B46" t="s">
        <v>542</v>
      </c>
      <c r="C46" t="s">
        <v>543</v>
      </c>
      <c r="D46" t="s">
        <v>544</v>
      </c>
      <c r="E46" s="6">
        <v>4605.12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4605.12</v>
      </c>
    </row>
    <row r="47" spans="1:14" x14ac:dyDescent="0.25">
      <c r="A47" t="s">
        <v>545</v>
      </c>
      <c r="B47" t="s">
        <v>546</v>
      </c>
      <c r="C47" t="s">
        <v>543</v>
      </c>
      <c r="D47" t="s">
        <v>544</v>
      </c>
      <c r="E47" s="6">
        <v>443.62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443.62</v>
      </c>
    </row>
    <row r="48" spans="1:14" x14ac:dyDescent="0.25">
      <c r="A48" t="s">
        <v>547</v>
      </c>
      <c r="B48" t="s">
        <v>548</v>
      </c>
      <c r="C48" t="s">
        <v>543</v>
      </c>
      <c r="D48" t="s">
        <v>544</v>
      </c>
      <c r="E48" s="6">
        <v>14508.39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14508.39</v>
      </c>
    </row>
    <row r="49" spans="1:16" x14ac:dyDescent="0.25">
      <c r="A49" t="s">
        <v>549</v>
      </c>
      <c r="B49" t="s">
        <v>550</v>
      </c>
      <c r="C49" t="s">
        <v>543</v>
      </c>
      <c r="D49" t="s">
        <v>544</v>
      </c>
      <c r="E49" s="6">
        <v>9324.5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9324.5</v>
      </c>
    </row>
    <row r="50" spans="1:16" x14ac:dyDescent="0.25">
      <c r="B50" t="s">
        <v>574</v>
      </c>
      <c r="C50" t="s">
        <v>573</v>
      </c>
      <c r="D50" t="s">
        <v>572</v>
      </c>
      <c r="E50" s="6">
        <v>14448.25</v>
      </c>
      <c r="F50" s="2">
        <v>14448.25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6" s="3" customFormat="1" x14ac:dyDescent="0.25">
      <c r="E51" s="4">
        <f>SUM(E35:E50)</f>
        <v>37125210.419999994</v>
      </c>
      <c r="F51" s="4">
        <f t="shared" ref="F51:N51" si="3">SUM(F35:F50)</f>
        <v>17043.310000000001</v>
      </c>
      <c r="G51" s="4">
        <f t="shared" si="3"/>
        <v>0</v>
      </c>
      <c r="H51" s="4">
        <f t="shared" si="3"/>
        <v>0</v>
      </c>
      <c r="I51" s="4">
        <f t="shared" si="3"/>
        <v>0</v>
      </c>
      <c r="J51" s="4">
        <f t="shared" si="3"/>
        <v>0</v>
      </c>
      <c r="K51" s="4">
        <f t="shared" si="3"/>
        <v>0</v>
      </c>
      <c r="L51" s="4">
        <f t="shared" si="3"/>
        <v>4057.12</v>
      </c>
      <c r="M51" s="4">
        <f t="shared" si="3"/>
        <v>35736.21</v>
      </c>
      <c r="N51" s="4">
        <f t="shared" si="3"/>
        <v>37068373.779999994</v>
      </c>
    </row>
    <row r="52" spans="1:16" x14ac:dyDescent="0.25">
      <c r="E52" s="6"/>
      <c r="F52" s="2"/>
      <c r="G52" s="2"/>
      <c r="H52" s="2"/>
      <c r="I52" s="2"/>
      <c r="J52" s="2"/>
      <c r="K52" s="2"/>
      <c r="L52" s="2"/>
      <c r="M52" s="2"/>
      <c r="N52" s="2"/>
    </row>
    <row r="53" spans="1:16" x14ac:dyDescent="0.25">
      <c r="A53" t="s">
        <v>10</v>
      </c>
      <c r="B53" t="s">
        <v>1</v>
      </c>
      <c r="C53" t="s">
        <v>21</v>
      </c>
      <c r="D53" t="s">
        <v>22</v>
      </c>
      <c r="E53" s="6">
        <v>388324.53</v>
      </c>
      <c r="F53" s="2">
        <v>388324.53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6" x14ac:dyDescent="0.25">
      <c r="A54" t="s">
        <v>23</v>
      </c>
      <c r="B54" t="s">
        <v>24</v>
      </c>
      <c r="C54" t="s">
        <v>21</v>
      </c>
      <c r="D54" t="s">
        <v>22</v>
      </c>
      <c r="E54" s="6">
        <v>12329.36</v>
      </c>
      <c r="F54" s="2">
        <v>12329.36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6" x14ac:dyDescent="0.25">
      <c r="A55" t="s">
        <v>11</v>
      </c>
      <c r="B55" t="s">
        <v>12</v>
      </c>
      <c r="C55" t="s">
        <v>25</v>
      </c>
      <c r="D55" t="s">
        <v>26</v>
      </c>
      <c r="E55" s="6">
        <v>70000</v>
      </c>
      <c r="F55" s="2">
        <v>70000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6" s="3" customFormat="1" x14ac:dyDescent="0.25">
      <c r="E56" s="4">
        <f>SUM(E53:E55)</f>
        <v>470653.89</v>
      </c>
      <c r="F56" s="4">
        <f t="shared" ref="F56:N56" si="4">SUM(F53:F55)</f>
        <v>470653.89</v>
      </c>
      <c r="G56" s="4">
        <f t="shared" si="4"/>
        <v>0</v>
      </c>
      <c r="H56" s="4">
        <f t="shared" si="4"/>
        <v>0</v>
      </c>
      <c r="I56" s="4">
        <f t="shared" si="4"/>
        <v>0</v>
      </c>
      <c r="J56" s="4">
        <f t="shared" si="4"/>
        <v>0</v>
      </c>
      <c r="K56" s="4">
        <f t="shared" si="4"/>
        <v>0</v>
      </c>
      <c r="L56" s="4">
        <f t="shared" si="4"/>
        <v>0</v>
      </c>
      <c r="M56" s="4">
        <f t="shared" si="4"/>
        <v>0</v>
      </c>
      <c r="N56" s="4">
        <f t="shared" si="4"/>
        <v>0</v>
      </c>
    </row>
    <row r="57" spans="1:16" x14ac:dyDescent="0.25">
      <c r="E57" s="6"/>
      <c r="F57" s="2"/>
      <c r="G57" s="2"/>
      <c r="H57" s="2"/>
      <c r="I57" s="2"/>
      <c r="J57" s="2"/>
      <c r="K57" s="2"/>
      <c r="L57" s="2"/>
      <c r="M57" s="2"/>
      <c r="N57" s="2"/>
    </row>
    <row r="58" spans="1:16" s="10" customFormat="1" x14ac:dyDescent="0.25">
      <c r="B58" s="10" t="s">
        <v>575</v>
      </c>
      <c r="E58" s="6">
        <f>-E51+E50</f>
        <v>-37110762.169999994</v>
      </c>
      <c r="F58" s="6">
        <f>-F44</f>
        <v>-2595.06</v>
      </c>
      <c r="G58" s="6"/>
      <c r="H58" s="6"/>
      <c r="I58" s="6"/>
      <c r="J58" s="6"/>
      <c r="K58" s="6"/>
      <c r="L58" s="6">
        <f>-L51</f>
        <v>-4057.12</v>
      </c>
      <c r="M58" s="6">
        <f>-M51</f>
        <v>-35736.21</v>
      </c>
      <c r="N58" s="6">
        <f>-N51</f>
        <v>-37068373.779999994</v>
      </c>
    </row>
    <row r="59" spans="1:16" x14ac:dyDescent="0.25">
      <c r="E59" s="6"/>
      <c r="F59" s="2"/>
      <c r="G59" s="2"/>
      <c r="H59" s="2"/>
      <c r="I59" s="2"/>
      <c r="J59" s="2"/>
      <c r="K59" s="2"/>
      <c r="L59" s="2"/>
      <c r="M59" s="2"/>
      <c r="N59" s="2"/>
    </row>
    <row r="60" spans="1:16" x14ac:dyDescent="0.25">
      <c r="E60" s="6"/>
      <c r="F60" s="2"/>
      <c r="G60" s="2"/>
      <c r="H60" s="2"/>
      <c r="I60" s="2"/>
      <c r="J60" s="2"/>
      <c r="K60" s="2"/>
      <c r="L60" s="2"/>
      <c r="M60" s="2"/>
      <c r="N60" s="2"/>
    </row>
    <row r="61" spans="1:16" x14ac:dyDescent="0.25">
      <c r="E61" s="6">
        <f>E11+E30+E51+E56</f>
        <v>66670247.729999989</v>
      </c>
      <c r="F61" s="6">
        <f t="shared" ref="F61:N61" si="5">F11+F30+F51+F56</f>
        <v>29490229.899999995</v>
      </c>
      <c r="G61" s="6">
        <f t="shared" si="5"/>
        <v>0</v>
      </c>
      <c r="H61" s="6">
        <f t="shared" si="5"/>
        <v>0</v>
      </c>
      <c r="I61" s="6">
        <f t="shared" si="5"/>
        <v>0</v>
      </c>
      <c r="J61" s="6">
        <f t="shared" si="5"/>
        <v>0</v>
      </c>
      <c r="K61" s="6">
        <f t="shared" si="5"/>
        <v>0</v>
      </c>
      <c r="L61" s="6">
        <f t="shared" si="5"/>
        <v>4100.0599999999995</v>
      </c>
      <c r="M61" s="6">
        <f t="shared" si="5"/>
        <v>35736.21</v>
      </c>
      <c r="N61" s="6">
        <f t="shared" si="5"/>
        <v>37140181.559999995</v>
      </c>
      <c r="P61" s="14">
        <f>N61+M61+L61</f>
        <v>37180017.829999998</v>
      </c>
    </row>
    <row r="62" spans="1:16" x14ac:dyDescent="0.25">
      <c r="E62" s="6">
        <f>E32+E58</f>
        <v>-41162841.039999992</v>
      </c>
      <c r="F62" s="6">
        <f t="shared" ref="F62:N62" si="6">F32+F58</f>
        <v>-3982823.21</v>
      </c>
      <c r="G62" s="6">
        <f t="shared" si="6"/>
        <v>0</v>
      </c>
      <c r="H62" s="6">
        <f t="shared" si="6"/>
        <v>0</v>
      </c>
      <c r="I62" s="6">
        <f t="shared" si="6"/>
        <v>0</v>
      </c>
      <c r="J62" s="6">
        <f t="shared" si="6"/>
        <v>0</v>
      </c>
      <c r="K62" s="6">
        <f t="shared" si="6"/>
        <v>0</v>
      </c>
      <c r="L62" s="6">
        <f t="shared" si="6"/>
        <v>-4100.0599999999995</v>
      </c>
      <c r="M62" s="6">
        <f t="shared" si="6"/>
        <v>-35736.21</v>
      </c>
      <c r="N62" s="6">
        <f t="shared" si="6"/>
        <v>-37140181.559999995</v>
      </c>
      <c r="P62" s="14">
        <f t="shared" ref="P62:P63" si="7">N62+M62+L62</f>
        <v>-37180017.829999998</v>
      </c>
    </row>
    <row r="63" spans="1:16" x14ac:dyDescent="0.25">
      <c r="E63" s="13">
        <f>E61+E62</f>
        <v>25507406.689999998</v>
      </c>
      <c r="F63" s="13">
        <f t="shared" ref="F63:N63" si="8">F61+F62</f>
        <v>25507406.689999994</v>
      </c>
      <c r="G63" s="13">
        <f t="shared" si="8"/>
        <v>0</v>
      </c>
      <c r="H63" s="13">
        <f t="shared" si="8"/>
        <v>0</v>
      </c>
      <c r="I63" s="13">
        <f t="shared" si="8"/>
        <v>0</v>
      </c>
      <c r="J63" s="13">
        <f t="shared" si="8"/>
        <v>0</v>
      </c>
      <c r="K63" s="13">
        <f t="shared" si="8"/>
        <v>0</v>
      </c>
      <c r="L63" s="13">
        <f t="shared" si="8"/>
        <v>0</v>
      </c>
      <c r="M63" s="13">
        <f t="shared" si="8"/>
        <v>0</v>
      </c>
      <c r="N63" s="13">
        <f t="shared" si="8"/>
        <v>0</v>
      </c>
      <c r="P63" s="14">
        <f t="shared" si="7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defaultRowHeight="13.2" x14ac:dyDescent="0.25"/>
  <cols>
    <col min="1" max="1" width="12" bestFit="1" customWidth="1"/>
    <col min="2" max="2" width="42" bestFit="1" customWidth="1"/>
    <col min="3" max="3" width="16.6640625" bestFit="1" customWidth="1"/>
    <col min="4" max="4" width="50" bestFit="1" customWidth="1"/>
    <col min="5" max="5" width="14" style="10" bestFit="1" customWidth="1"/>
    <col min="6" max="6" width="20" bestFit="1" customWidth="1"/>
    <col min="7" max="7" width="11" bestFit="1" customWidth="1"/>
    <col min="8" max="9" width="10" bestFit="1" customWidth="1"/>
    <col min="10" max="12" width="12" bestFit="1" customWidth="1"/>
    <col min="13" max="13" width="13" bestFit="1" customWidth="1"/>
    <col min="14" max="14" width="14" bestFit="1" customWidth="1"/>
  </cols>
  <sheetData>
    <row r="1" spans="1:14" x14ac:dyDescent="0.25">
      <c r="A1" s="1" t="s">
        <v>551</v>
      </c>
      <c r="B1" s="1" t="s">
        <v>552</v>
      </c>
      <c r="C1" s="1" t="s">
        <v>553</v>
      </c>
      <c r="D1" s="1" t="s">
        <v>554</v>
      </c>
      <c r="E1" s="9" t="s">
        <v>555</v>
      </c>
      <c r="F1" s="1" t="s">
        <v>556</v>
      </c>
      <c r="G1" s="1" t="s">
        <v>557</v>
      </c>
      <c r="H1" s="1" t="s">
        <v>558</v>
      </c>
      <c r="I1" s="1" t="s">
        <v>559</v>
      </c>
      <c r="J1" s="1" t="s">
        <v>560</v>
      </c>
      <c r="K1" s="1" t="s">
        <v>561</v>
      </c>
      <c r="L1" s="1" t="s">
        <v>562</v>
      </c>
      <c r="M1" s="1" t="s">
        <v>563</v>
      </c>
      <c r="N1" s="1" t="s">
        <v>564</v>
      </c>
    </row>
    <row r="2" spans="1:14" x14ac:dyDescent="0.25">
      <c r="A2" t="s">
        <v>0</v>
      </c>
      <c r="B2" t="s">
        <v>1</v>
      </c>
      <c r="C2" t="s">
        <v>78</v>
      </c>
      <c r="D2" t="s">
        <v>79</v>
      </c>
      <c r="E2" s="6">
        <v>-146526.57999999999</v>
      </c>
      <c r="F2" s="2">
        <v>-146526.57999999999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x14ac:dyDescent="0.25">
      <c r="A3" t="s">
        <v>4</v>
      </c>
      <c r="B3" t="s">
        <v>5</v>
      </c>
      <c r="C3" t="s">
        <v>78</v>
      </c>
      <c r="D3" t="s">
        <v>79</v>
      </c>
      <c r="E3" s="6">
        <v>-1184959.3</v>
      </c>
      <c r="F3" s="2">
        <v>-1184959.3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</row>
    <row r="4" spans="1:14" x14ac:dyDescent="0.25">
      <c r="A4" t="s">
        <v>80</v>
      </c>
      <c r="B4" t="s">
        <v>81</v>
      </c>
      <c r="C4" t="s">
        <v>78</v>
      </c>
      <c r="D4" t="s">
        <v>79</v>
      </c>
      <c r="E4" s="6">
        <v>-479.7</v>
      </c>
      <c r="F4" s="2">
        <v>-479.7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x14ac:dyDescent="0.25">
      <c r="A5" t="s">
        <v>6</v>
      </c>
      <c r="B5" t="s">
        <v>7</v>
      </c>
      <c r="C5" t="s">
        <v>78</v>
      </c>
      <c r="D5" t="s">
        <v>79</v>
      </c>
      <c r="E5" s="6">
        <v>-206884.15</v>
      </c>
      <c r="F5" s="2">
        <v>-206884.15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x14ac:dyDescent="0.25">
      <c r="A6" t="s">
        <v>82</v>
      </c>
      <c r="B6" t="s">
        <v>83</v>
      </c>
      <c r="C6" t="s">
        <v>78</v>
      </c>
      <c r="D6" t="s">
        <v>79</v>
      </c>
      <c r="E6" s="6">
        <v>-31452.97</v>
      </c>
      <c r="F6" s="2">
        <v>-31452.97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x14ac:dyDescent="0.25">
      <c r="A7" t="s">
        <v>19</v>
      </c>
      <c r="B7" t="s">
        <v>20</v>
      </c>
      <c r="C7" t="s">
        <v>78</v>
      </c>
      <c r="D7" t="s">
        <v>79</v>
      </c>
      <c r="E7" s="6">
        <v>-55343.85</v>
      </c>
      <c r="F7" s="2">
        <v>-55343.85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t="s">
        <v>10</v>
      </c>
      <c r="B8" t="s">
        <v>1</v>
      </c>
      <c r="C8" t="s">
        <v>78</v>
      </c>
      <c r="D8" t="s">
        <v>79</v>
      </c>
      <c r="E8" s="6">
        <v>-7773.45</v>
      </c>
      <c r="F8" s="2">
        <v>-7773.45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t="s">
        <v>11</v>
      </c>
      <c r="B9" t="s">
        <v>12</v>
      </c>
      <c r="C9" t="s">
        <v>78</v>
      </c>
      <c r="D9" t="s">
        <v>79</v>
      </c>
      <c r="E9" s="6">
        <v>-322380</v>
      </c>
      <c r="F9" s="2">
        <v>-322380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t="s">
        <v>84</v>
      </c>
      <c r="B10" t="s">
        <v>12</v>
      </c>
      <c r="C10" t="s">
        <v>78</v>
      </c>
      <c r="D10" t="s">
        <v>79</v>
      </c>
      <c r="E10" s="6">
        <v>-11657.84</v>
      </c>
      <c r="F10" s="2">
        <v>-11657.84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t="s">
        <v>13</v>
      </c>
      <c r="B11" t="s">
        <v>14</v>
      </c>
      <c r="C11" t="s">
        <v>78</v>
      </c>
      <c r="D11" t="s">
        <v>79</v>
      </c>
      <c r="E11" s="6">
        <v>-151381.76000000001</v>
      </c>
      <c r="F11" s="2">
        <v>-151381.76000000001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t="s">
        <v>493</v>
      </c>
      <c r="B12" t="s">
        <v>494</v>
      </c>
      <c r="C12" t="s">
        <v>95</v>
      </c>
      <c r="D12" t="s">
        <v>96</v>
      </c>
      <c r="E12" s="6">
        <v>-3431.14</v>
      </c>
      <c r="F12" s="2">
        <v>-3431.14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25">
      <c r="A13" t="s">
        <v>493</v>
      </c>
      <c r="B13" t="s">
        <v>494</v>
      </c>
      <c r="C13" s="5">
        <v>3059900000</v>
      </c>
      <c r="D13" t="s">
        <v>577</v>
      </c>
      <c r="E13" s="6">
        <f>F13+G13+H13+I13+J13+K13+L13+M13+N13</f>
        <v>256.93</v>
      </c>
      <c r="F13" s="2">
        <v>256.93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t="s">
        <v>495</v>
      </c>
      <c r="B14" t="s">
        <v>496</v>
      </c>
      <c r="C14" t="s">
        <v>95</v>
      </c>
      <c r="D14" t="s">
        <v>96</v>
      </c>
      <c r="E14" s="6">
        <v>-5525.71</v>
      </c>
      <c r="F14" s="2">
        <v>-5525.71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t="s">
        <v>497</v>
      </c>
      <c r="B15" t="s">
        <v>498</v>
      </c>
      <c r="C15" t="s">
        <v>95</v>
      </c>
      <c r="D15" t="s">
        <v>96</v>
      </c>
      <c r="E15" s="6">
        <v>-100543.29</v>
      </c>
      <c r="F15" s="2">
        <v>-100848.4</v>
      </c>
      <c r="G15" s="2">
        <v>305.11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t="s">
        <v>497</v>
      </c>
      <c r="B16" t="s">
        <v>498</v>
      </c>
      <c r="C16" s="5">
        <v>3059900000</v>
      </c>
      <c r="D16" t="s">
        <v>576</v>
      </c>
      <c r="E16" s="6">
        <v>-853.15</v>
      </c>
      <c r="F16" s="2">
        <v>-853.15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s="3" customFormat="1" x14ac:dyDescent="0.25">
      <c r="E17" s="4">
        <f>SUM(E2:E16)</f>
        <v>-2228935.96</v>
      </c>
      <c r="F17" s="4">
        <f t="shared" ref="F17:N17" si="0">SUM(F2:F16)</f>
        <v>-2229241.0699999998</v>
      </c>
      <c r="G17" s="4">
        <f t="shared" si="0"/>
        <v>305.11</v>
      </c>
      <c r="H17" s="4">
        <f t="shared" si="0"/>
        <v>0</v>
      </c>
      <c r="I17" s="4">
        <f t="shared" si="0"/>
        <v>0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</row>
    <row r="18" spans="1:14" x14ac:dyDescent="0.25">
      <c r="E18" s="6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t="s">
        <v>93</v>
      </c>
      <c r="B19" s="8" t="s">
        <v>94</v>
      </c>
      <c r="C19" t="s">
        <v>95</v>
      </c>
      <c r="D19" t="s">
        <v>96</v>
      </c>
      <c r="E19" s="6">
        <v>-10111.56</v>
      </c>
      <c r="F19" s="2">
        <v>-10111.56</v>
      </c>
      <c r="G19" s="2">
        <v>0</v>
      </c>
      <c r="H19" s="2">
        <v>0</v>
      </c>
      <c r="I19" s="2">
        <v>0</v>
      </c>
      <c r="J19" s="7">
        <v>0</v>
      </c>
      <c r="K19" s="2">
        <v>0</v>
      </c>
      <c r="L19" s="2">
        <v>0</v>
      </c>
      <c r="M19" s="2">
        <v>0</v>
      </c>
      <c r="N19" s="2">
        <v>0</v>
      </c>
    </row>
    <row r="20" spans="1:14" x14ac:dyDescent="0.25">
      <c r="A20" t="s">
        <v>97</v>
      </c>
      <c r="B20" t="s">
        <v>98</v>
      </c>
      <c r="C20" t="s">
        <v>95</v>
      </c>
      <c r="D20" t="s">
        <v>96</v>
      </c>
      <c r="E20" s="6">
        <v>-5253.95</v>
      </c>
      <c r="F20" s="2">
        <v>-5253.95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t="s">
        <v>99</v>
      </c>
      <c r="B21" t="s">
        <v>100</v>
      </c>
      <c r="C21" t="s">
        <v>95</v>
      </c>
      <c r="D21" s="19" t="s">
        <v>96</v>
      </c>
      <c r="E21" s="6">
        <v>-70962.41</v>
      </c>
      <c r="F21" s="2">
        <v>-70962.41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t="s">
        <v>101</v>
      </c>
      <c r="B22" t="s">
        <v>102</v>
      </c>
      <c r="C22" t="s">
        <v>95</v>
      </c>
      <c r="D22" t="s">
        <v>96</v>
      </c>
      <c r="E22" s="6">
        <v>-1627.93</v>
      </c>
      <c r="F22" s="2">
        <v>-1627.93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t="s">
        <v>103</v>
      </c>
      <c r="B23" t="s">
        <v>104</v>
      </c>
      <c r="C23" t="s">
        <v>95</v>
      </c>
      <c r="D23" t="s">
        <v>96</v>
      </c>
      <c r="E23" s="6">
        <v>-17.96</v>
      </c>
      <c r="F23" s="2">
        <v>-17.96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t="s">
        <v>105</v>
      </c>
      <c r="B24" t="s">
        <v>106</v>
      </c>
      <c r="C24" t="s">
        <v>95</v>
      </c>
      <c r="D24" t="s">
        <v>96</v>
      </c>
      <c r="E24" s="6">
        <v>-8435.8799999999992</v>
      </c>
      <c r="F24" s="2">
        <v>-8435.8799999999992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x14ac:dyDescent="0.25">
      <c r="A25" t="s">
        <v>107</v>
      </c>
      <c r="B25" t="s">
        <v>108</v>
      </c>
      <c r="C25" t="s">
        <v>95</v>
      </c>
      <c r="D25" t="s">
        <v>96</v>
      </c>
      <c r="E25" s="6">
        <v>-7343.51</v>
      </c>
      <c r="F25" s="2">
        <v>-7343.51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t="s">
        <v>109</v>
      </c>
      <c r="B26" t="s">
        <v>110</v>
      </c>
      <c r="C26" t="s">
        <v>95</v>
      </c>
      <c r="D26" t="s">
        <v>96</v>
      </c>
      <c r="E26" s="6">
        <v>-2314.9299999999998</v>
      </c>
      <c r="F26" s="2">
        <v>-2314.9299999999998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t="s">
        <v>111</v>
      </c>
      <c r="B27" t="s">
        <v>112</v>
      </c>
      <c r="C27" t="s">
        <v>95</v>
      </c>
      <c r="D27" t="s">
        <v>96</v>
      </c>
      <c r="E27" s="6">
        <v>-1427.16</v>
      </c>
      <c r="F27" s="2">
        <v>-1427.16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x14ac:dyDescent="0.25">
      <c r="A28" t="s">
        <v>113</v>
      </c>
      <c r="B28" t="s">
        <v>114</v>
      </c>
      <c r="C28" t="s">
        <v>95</v>
      </c>
      <c r="D28" t="s">
        <v>96</v>
      </c>
      <c r="E28" s="6">
        <v>-2706</v>
      </c>
      <c r="F28" s="2">
        <v>-2706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s="15" customFormat="1" x14ac:dyDescent="0.25">
      <c r="A29" s="18" t="s">
        <v>115</v>
      </c>
      <c r="B29" s="15" t="s">
        <v>116</v>
      </c>
      <c r="C29" t="s">
        <v>95</v>
      </c>
      <c r="D29" t="s">
        <v>96</v>
      </c>
      <c r="E29" s="16">
        <v>-11180</v>
      </c>
      <c r="F29" s="17">
        <v>-11180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t="s">
        <v>117</v>
      </c>
      <c r="B30" t="s">
        <v>118</v>
      </c>
      <c r="C30" t="s">
        <v>95</v>
      </c>
      <c r="D30" t="s">
        <v>96</v>
      </c>
      <c r="E30" s="6">
        <v>-55288.94</v>
      </c>
      <c r="F30" s="2">
        <v>-55288.94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t="s">
        <v>119</v>
      </c>
      <c r="B31" t="s">
        <v>120</v>
      </c>
      <c r="C31" t="s">
        <v>95</v>
      </c>
      <c r="D31" t="s">
        <v>96</v>
      </c>
      <c r="E31" s="6">
        <v>-1934.77</v>
      </c>
      <c r="F31" s="2">
        <v>-1934.77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t="s">
        <v>121</v>
      </c>
      <c r="B32" t="s">
        <v>122</v>
      </c>
      <c r="C32" t="s">
        <v>95</v>
      </c>
      <c r="D32" t="s">
        <v>96</v>
      </c>
      <c r="E32" s="6">
        <v>-67.650000000000006</v>
      </c>
      <c r="F32" s="2">
        <v>-67.650000000000006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t="s">
        <v>123</v>
      </c>
      <c r="B33" t="s">
        <v>124</v>
      </c>
      <c r="C33" t="s">
        <v>95</v>
      </c>
      <c r="D33" t="s">
        <v>96</v>
      </c>
      <c r="E33" s="6">
        <v>-60946.5</v>
      </c>
      <c r="F33" s="2">
        <v>-60946.5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t="s">
        <v>125</v>
      </c>
      <c r="B34" t="s">
        <v>126</v>
      </c>
      <c r="C34" t="s">
        <v>95</v>
      </c>
      <c r="D34" t="s">
        <v>96</v>
      </c>
      <c r="E34" s="6">
        <v>-675.89</v>
      </c>
      <c r="F34" s="2">
        <v>-675.89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t="s">
        <v>27</v>
      </c>
      <c r="B35" t="s">
        <v>28</v>
      </c>
      <c r="C35" t="s">
        <v>95</v>
      </c>
      <c r="D35" t="s">
        <v>96</v>
      </c>
      <c r="E35" s="6">
        <v>-35526.04</v>
      </c>
      <c r="F35" s="2">
        <v>-35526.04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t="s">
        <v>31</v>
      </c>
      <c r="B36" t="s">
        <v>32</v>
      </c>
      <c r="C36" t="s">
        <v>95</v>
      </c>
      <c r="D36" t="s">
        <v>96</v>
      </c>
      <c r="E36" s="6">
        <v>-4059</v>
      </c>
      <c r="F36" s="2">
        <v>-4059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t="s">
        <v>127</v>
      </c>
      <c r="B37" t="s">
        <v>128</v>
      </c>
      <c r="C37" t="s">
        <v>95</v>
      </c>
      <c r="D37" t="s">
        <v>96</v>
      </c>
      <c r="E37" s="6">
        <v>-7664.2</v>
      </c>
      <c r="F37" s="2">
        <v>-7664.2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t="s">
        <v>129</v>
      </c>
      <c r="B38" t="s">
        <v>130</v>
      </c>
      <c r="C38" t="s">
        <v>95</v>
      </c>
      <c r="D38" t="s">
        <v>96</v>
      </c>
      <c r="E38" s="6">
        <v>-971.7</v>
      </c>
      <c r="F38" s="2">
        <v>-971.7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t="s">
        <v>131</v>
      </c>
      <c r="B39" t="s">
        <v>132</v>
      </c>
      <c r="C39" t="s">
        <v>95</v>
      </c>
      <c r="D39" t="s">
        <v>96</v>
      </c>
      <c r="E39" s="6">
        <v>-2782.26</v>
      </c>
      <c r="F39" s="2">
        <v>-2782.26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x14ac:dyDescent="0.25">
      <c r="A40" t="s">
        <v>133</v>
      </c>
      <c r="B40" t="s">
        <v>134</v>
      </c>
      <c r="C40" t="s">
        <v>95</v>
      </c>
      <c r="D40" t="s">
        <v>96</v>
      </c>
      <c r="E40" s="6">
        <v>-2030.73</v>
      </c>
      <c r="F40" s="2">
        <v>-2030.73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t="s">
        <v>135</v>
      </c>
      <c r="B41" t="s">
        <v>136</v>
      </c>
      <c r="C41" t="s">
        <v>95</v>
      </c>
      <c r="D41" t="s">
        <v>96</v>
      </c>
      <c r="E41" s="6">
        <v>-3041.48</v>
      </c>
      <c r="F41" s="2">
        <v>-3041.48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x14ac:dyDescent="0.25">
      <c r="A42" t="s">
        <v>137</v>
      </c>
      <c r="B42" t="s">
        <v>138</v>
      </c>
      <c r="C42" t="s">
        <v>95</v>
      </c>
      <c r="D42" t="s">
        <v>96</v>
      </c>
      <c r="E42" s="6">
        <v>-2352.39</v>
      </c>
      <c r="F42" s="2">
        <v>-2352.39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t="s">
        <v>139</v>
      </c>
      <c r="B43" t="s">
        <v>140</v>
      </c>
      <c r="C43" t="s">
        <v>95</v>
      </c>
      <c r="D43" t="s">
        <v>96</v>
      </c>
      <c r="E43" s="6">
        <v>-1001.63</v>
      </c>
      <c r="F43" s="2">
        <v>-1001.63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t="s">
        <v>141</v>
      </c>
      <c r="B44" t="s">
        <v>142</v>
      </c>
      <c r="C44" t="s">
        <v>95</v>
      </c>
      <c r="D44" t="s">
        <v>96</v>
      </c>
      <c r="E44" s="6">
        <v>-547.1</v>
      </c>
      <c r="F44" s="2">
        <v>-547.1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t="s">
        <v>143</v>
      </c>
      <c r="B45" t="s">
        <v>144</v>
      </c>
      <c r="C45" t="s">
        <v>95</v>
      </c>
      <c r="D45" t="s">
        <v>96</v>
      </c>
      <c r="E45" s="6">
        <v>-5185.71</v>
      </c>
      <c r="F45" s="2">
        <v>-5185.71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8" t="s">
        <v>145</v>
      </c>
      <c r="B46" s="8" t="s">
        <v>146</v>
      </c>
      <c r="C46" t="s">
        <v>95</v>
      </c>
      <c r="D46" t="s">
        <v>96</v>
      </c>
      <c r="E46" s="6">
        <v>-6493.1</v>
      </c>
      <c r="F46" s="2">
        <v>-3785.95</v>
      </c>
      <c r="G46" s="7">
        <v>-2513.0100000000002</v>
      </c>
      <c r="H46" s="7">
        <v>-194.14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8" t="s">
        <v>145</v>
      </c>
      <c r="B47" s="8" t="s">
        <v>146</v>
      </c>
      <c r="C47" s="5">
        <v>3059900000</v>
      </c>
      <c r="D47" t="s">
        <v>577</v>
      </c>
      <c r="E47" s="6">
        <f>F47+G47+H47+I47+J47+K47+L47+M47+N47</f>
        <v>2707.15</v>
      </c>
      <c r="F47" s="2">
        <v>0</v>
      </c>
      <c r="G47" s="7">
        <v>2513.0100000000002</v>
      </c>
      <c r="H47" s="7">
        <v>194.14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t="s">
        <v>33</v>
      </c>
      <c r="B48" t="s">
        <v>34</v>
      </c>
      <c r="C48" t="s">
        <v>95</v>
      </c>
      <c r="D48" t="s">
        <v>96</v>
      </c>
      <c r="E48" s="6">
        <v>-48245</v>
      </c>
      <c r="F48" s="2">
        <v>-48245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t="s">
        <v>147</v>
      </c>
      <c r="B49" t="s">
        <v>148</v>
      </c>
      <c r="C49" t="s">
        <v>95</v>
      </c>
      <c r="D49" t="s">
        <v>96</v>
      </c>
      <c r="E49" s="6">
        <v>-2069.23</v>
      </c>
      <c r="F49" s="2">
        <v>-2069.23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5">
        <v>1017904</v>
      </c>
      <c r="B50" t="s">
        <v>583</v>
      </c>
      <c r="C50" s="5">
        <v>3050100000</v>
      </c>
      <c r="D50" s="19" t="s">
        <v>567</v>
      </c>
      <c r="E50" s="6">
        <f>F50</f>
        <v>-2910</v>
      </c>
      <c r="F50" s="2">
        <v>-2910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t="s">
        <v>149</v>
      </c>
      <c r="B51" t="s">
        <v>150</v>
      </c>
      <c r="C51" t="s">
        <v>95</v>
      </c>
      <c r="D51" t="s">
        <v>96</v>
      </c>
      <c r="E51" s="6">
        <v>-2057.91</v>
      </c>
      <c r="F51" s="2">
        <v>-2057.91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t="s">
        <v>151</v>
      </c>
      <c r="B52" s="8" t="s">
        <v>152</v>
      </c>
      <c r="C52" t="s">
        <v>95</v>
      </c>
      <c r="D52" t="s">
        <v>96</v>
      </c>
      <c r="E52" s="6">
        <v>-106419.6</v>
      </c>
      <c r="F52" s="2">
        <v>-106419.6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x14ac:dyDescent="0.25">
      <c r="A53" s="5">
        <v>1018459</v>
      </c>
      <c r="B53" s="8" t="s">
        <v>584</v>
      </c>
      <c r="C53" s="5">
        <v>3050100000</v>
      </c>
      <c r="D53" s="19" t="s">
        <v>567</v>
      </c>
      <c r="E53" s="6">
        <f>F53</f>
        <v>-8200</v>
      </c>
      <c r="F53" s="2">
        <v>-8200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t="s">
        <v>153</v>
      </c>
      <c r="B54" s="8" t="s">
        <v>154</v>
      </c>
      <c r="C54" t="s">
        <v>95</v>
      </c>
      <c r="D54" t="s">
        <v>96</v>
      </c>
      <c r="E54" s="6">
        <v>-43788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7">
        <v>-43788</v>
      </c>
    </row>
    <row r="55" spans="1:14" x14ac:dyDescent="0.25">
      <c r="A55" t="s">
        <v>153</v>
      </c>
      <c r="B55" s="8" t="s">
        <v>154</v>
      </c>
      <c r="C55" s="5">
        <v>3059900000</v>
      </c>
      <c r="D55" t="s">
        <v>577</v>
      </c>
      <c r="E55" s="6">
        <f>F55+G55+H55+I55+J55+K55+L55+M55+N55</f>
        <v>43788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7">
        <v>43788</v>
      </c>
    </row>
    <row r="56" spans="1:14" x14ac:dyDescent="0.25">
      <c r="A56" t="s">
        <v>155</v>
      </c>
      <c r="B56" s="8" t="s">
        <v>156</v>
      </c>
      <c r="C56" t="s">
        <v>95</v>
      </c>
      <c r="D56" t="s">
        <v>96</v>
      </c>
      <c r="E56" s="6">
        <v>-22238.400000000001</v>
      </c>
      <c r="F56" s="2">
        <v>-22238.400000000001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t="s">
        <v>157</v>
      </c>
      <c r="B57" t="s">
        <v>158</v>
      </c>
      <c r="C57" t="s">
        <v>95</v>
      </c>
      <c r="D57" t="s">
        <v>96</v>
      </c>
      <c r="E57" s="6">
        <v>-2901.57</v>
      </c>
      <c r="F57" s="2">
        <v>-2901.57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t="s">
        <v>159</v>
      </c>
      <c r="B58" t="s">
        <v>160</v>
      </c>
      <c r="C58" t="s">
        <v>95</v>
      </c>
      <c r="D58" t="s">
        <v>96</v>
      </c>
      <c r="E58" s="6">
        <v>-11685</v>
      </c>
      <c r="F58" s="2">
        <v>-11685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t="s">
        <v>161</v>
      </c>
      <c r="B59" t="s">
        <v>162</v>
      </c>
      <c r="C59" t="s">
        <v>95</v>
      </c>
      <c r="D59" t="s">
        <v>96</v>
      </c>
      <c r="E59" s="6">
        <v>-4101.84</v>
      </c>
      <c r="F59" s="2">
        <v>-4101.84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7">
        <v>0</v>
      </c>
      <c r="M59" s="2">
        <v>0</v>
      </c>
      <c r="N59" s="2">
        <v>0</v>
      </c>
    </row>
    <row r="60" spans="1:14" x14ac:dyDescent="0.25">
      <c r="A60" s="8" t="s">
        <v>163</v>
      </c>
      <c r="B60" s="8" t="s">
        <v>164</v>
      </c>
      <c r="C60" t="s">
        <v>95</v>
      </c>
      <c r="D60" t="s">
        <v>96</v>
      </c>
      <c r="E60" s="6">
        <v>-20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7">
        <v>-20</v>
      </c>
      <c r="M60" s="2">
        <v>0</v>
      </c>
      <c r="N60" s="2">
        <v>0</v>
      </c>
    </row>
    <row r="61" spans="1:14" x14ac:dyDescent="0.25">
      <c r="A61" s="8" t="s">
        <v>163</v>
      </c>
      <c r="B61" s="8" t="s">
        <v>164</v>
      </c>
      <c r="C61" s="5">
        <v>3059900000</v>
      </c>
      <c r="D61" t="s">
        <v>577</v>
      </c>
      <c r="E61" s="6">
        <f>F61+G61+H61+I61+J61+K61+L61+M61+N61</f>
        <v>20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7">
        <v>20</v>
      </c>
      <c r="M61" s="2">
        <v>0</v>
      </c>
      <c r="N61" s="2">
        <v>0</v>
      </c>
    </row>
    <row r="62" spans="1:14" x14ac:dyDescent="0.25">
      <c r="A62" s="8" t="s">
        <v>163</v>
      </c>
      <c r="B62" s="8" t="s">
        <v>164</v>
      </c>
      <c r="C62" s="5">
        <v>3050100000</v>
      </c>
      <c r="D62" s="19" t="s">
        <v>567</v>
      </c>
      <c r="E62" s="6">
        <f>F62</f>
        <v>-667.53</v>
      </c>
      <c r="F62" s="2">
        <v>-667.53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7">
        <v>0</v>
      </c>
      <c r="M62" s="2">
        <v>0</v>
      </c>
      <c r="N62" s="2">
        <v>0</v>
      </c>
    </row>
    <row r="63" spans="1:14" x14ac:dyDescent="0.25">
      <c r="A63" t="s">
        <v>165</v>
      </c>
      <c r="B63" t="s">
        <v>166</v>
      </c>
      <c r="C63" t="s">
        <v>95</v>
      </c>
      <c r="D63" t="s">
        <v>96</v>
      </c>
      <c r="E63" s="6">
        <v>-175.64</v>
      </c>
      <c r="F63" s="2">
        <v>-175.64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7">
        <v>0</v>
      </c>
      <c r="M63" s="2">
        <v>0</v>
      </c>
      <c r="N63" s="2">
        <v>0</v>
      </c>
    </row>
    <row r="64" spans="1:14" x14ac:dyDescent="0.25">
      <c r="A64" t="s">
        <v>167</v>
      </c>
      <c r="B64" t="s">
        <v>168</v>
      </c>
      <c r="C64" t="s">
        <v>95</v>
      </c>
      <c r="D64" t="s">
        <v>96</v>
      </c>
      <c r="E64" s="6">
        <v>-6150</v>
      </c>
      <c r="F64" s="2">
        <v>-6150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7">
        <v>0</v>
      </c>
      <c r="M64" s="2">
        <v>0</v>
      </c>
      <c r="N64" s="2">
        <v>0</v>
      </c>
    </row>
    <row r="65" spans="1:14" x14ac:dyDescent="0.25">
      <c r="A65" t="s">
        <v>169</v>
      </c>
      <c r="B65" t="s">
        <v>170</v>
      </c>
      <c r="C65" t="s">
        <v>95</v>
      </c>
      <c r="D65" t="s">
        <v>96</v>
      </c>
      <c r="E65" s="6">
        <v>-802.01</v>
      </c>
      <c r="F65" s="2">
        <v>-802.01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t="s">
        <v>171</v>
      </c>
      <c r="B66" t="s">
        <v>172</v>
      </c>
      <c r="C66" t="s">
        <v>95</v>
      </c>
      <c r="D66" t="s">
        <v>96</v>
      </c>
      <c r="E66" s="6">
        <v>-984</v>
      </c>
      <c r="F66" s="2">
        <v>-984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t="s">
        <v>173</v>
      </c>
      <c r="B67" t="s">
        <v>174</v>
      </c>
      <c r="C67" t="s">
        <v>95</v>
      </c>
      <c r="D67" t="s">
        <v>96</v>
      </c>
      <c r="E67" s="6">
        <v>-4305</v>
      </c>
      <c r="F67" s="2">
        <v>-4305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t="s">
        <v>175</v>
      </c>
      <c r="B68" t="s">
        <v>176</v>
      </c>
      <c r="C68" t="s">
        <v>95</v>
      </c>
      <c r="D68" t="s">
        <v>96</v>
      </c>
      <c r="E68" s="6">
        <v>-626.72</v>
      </c>
      <c r="F68" s="2">
        <v>-626.72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t="s">
        <v>175</v>
      </c>
      <c r="B69" t="s">
        <v>176</v>
      </c>
      <c r="C69" s="5">
        <v>3059900000</v>
      </c>
      <c r="D69" t="s">
        <v>577</v>
      </c>
      <c r="E69" s="6">
        <f>F69+G69+H69+I69+J69+K69+L69+M69+N69</f>
        <v>626.72</v>
      </c>
      <c r="F69" s="2">
        <v>626.72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t="s">
        <v>177</v>
      </c>
      <c r="B70" t="s">
        <v>178</v>
      </c>
      <c r="C70" t="s">
        <v>95</v>
      </c>
      <c r="D70" t="s">
        <v>96</v>
      </c>
      <c r="E70" s="6">
        <v>-20282.02</v>
      </c>
      <c r="F70" s="2">
        <v>-20282.02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t="s">
        <v>179</v>
      </c>
      <c r="B71" t="s">
        <v>180</v>
      </c>
      <c r="C71" t="s">
        <v>95</v>
      </c>
      <c r="D71" t="s">
        <v>96</v>
      </c>
      <c r="E71" s="6">
        <v>-1623.6</v>
      </c>
      <c r="F71" s="2">
        <v>-1623.6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t="s">
        <v>181</v>
      </c>
      <c r="B72" t="s">
        <v>182</v>
      </c>
      <c r="C72" t="s">
        <v>95</v>
      </c>
      <c r="D72" t="s">
        <v>96</v>
      </c>
      <c r="E72" s="6">
        <v>-44111.66</v>
      </c>
      <c r="F72" s="2">
        <v>-44111.66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t="s">
        <v>183</v>
      </c>
      <c r="B73" t="s">
        <v>184</v>
      </c>
      <c r="C73" t="s">
        <v>95</v>
      </c>
      <c r="D73" t="s">
        <v>96</v>
      </c>
      <c r="E73" s="6">
        <v>-32636.5</v>
      </c>
      <c r="F73" s="2">
        <v>-32636.5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t="s">
        <v>185</v>
      </c>
      <c r="B74" t="s">
        <v>186</v>
      </c>
      <c r="C74" t="s">
        <v>95</v>
      </c>
      <c r="D74" t="s">
        <v>96</v>
      </c>
      <c r="E74" s="6">
        <v>-702.33</v>
      </c>
      <c r="F74" s="2">
        <v>-702.33</v>
      </c>
      <c r="G74" s="2">
        <v>0</v>
      </c>
      <c r="H74" s="2">
        <v>0</v>
      </c>
      <c r="I74" s="2">
        <v>0</v>
      </c>
      <c r="J74" s="7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8" t="s">
        <v>187</v>
      </c>
      <c r="B75" s="8" t="s">
        <v>188</v>
      </c>
      <c r="C75" t="s">
        <v>95</v>
      </c>
      <c r="D75" t="s">
        <v>96</v>
      </c>
      <c r="E75" s="6">
        <v>-1712.16</v>
      </c>
      <c r="F75" s="2">
        <v>0</v>
      </c>
      <c r="G75" s="2">
        <v>0</v>
      </c>
      <c r="H75" s="2">
        <v>0</v>
      </c>
      <c r="I75" s="2">
        <v>0</v>
      </c>
      <c r="J75" s="7">
        <v>-1712.16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8" t="s">
        <v>187</v>
      </c>
      <c r="B76" s="8" t="s">
        <v>188</v>
      </c>
      <c r="C76" s="5">
        <v>3059900000</v>
      </c>
      <c r="D76" t="s">
        <v>577</v>
      </c>
      <c r="E76" s="6">
        <f>F76+G76+H76+I76+J76+K76+L76+M76+N76</f>
        <v>1712.16</v>
      </c>
      <c r="F76" s="2">
        <v>0</v>
      </c>
      <c r="G76" s="2">
        <v>0</v>
      </c>
      <c r="H76" s="2">
        <v>0</v>
      </c>
      <c r="I76" s="2">
        <v>0</v>
      </c>
      <c r="J76" s="7">
        <v>1712.16</v>
      </c>
      <c r="K76" s="2">
        <v>0</v>
      </c>
      <c r="L76" s="2">
        <v>0</v>
      </c>
      <c r="M76" s="2">
        <v>0</v>
      </c>
      <c r="N76" s="2">
        <v>0</v>
      </c>
    </row>
    <row r="77" spans="1:14" x14ac:dyDescent="0.25">
      <c r="A77" t="s">
        <v>189</v>
      </c>
      <c r="B77" t="s">
        <v>190</v>
      </c>
      <c r="C77" t="s">
        <v>95</v>
      </c>
      <c r="D77" t="s">
        <v>96</v>
      </c>
      <c r="E77" s="6">
        <v>-4347.59</v>
      </c>
      <c r="F77" s="2">
        <v>-4347.59</v>
      </c>
      <c r="G77" s="2">
        <v>0</v>
      </c>
      <c r="H77" s="2">
        <v>0</v>
      </c>
      <c r="I77" s="2">
        <v>0</v>
      </c>
      <c r="J77" s="7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t="s">
        <v>191</v>
      </c>
      <c r="B78" t="s">
        <v>192</v>
      </c>
      <c r="C78" t="s">
        <v>95</v>
      </c>
      <c r="D78" t="s">
        <v>96</v>
      </c>
      <c r="E78" s="6">
        <v>-94507.3</v>
      </c>
      <c r="F78" s="2">
        <v>-94507.3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</row>
    <row r="79" spans="1:14" x14ac:dyDescent="0.25">
      <c r="A79" t="s">
        <v>193</v>
      </c>
      <c r="B79" t="s">
        <v>194</v>
      </c>
      <c r="C79" t="s">
        <v>95</v>
      </c>
      <c r="D79" t="s">
        <v>96</v>
      </c>
      <c r="E79" s="6">
        <v>-25743.9</v>
      </c>
      <c r="F79" s="2">
        <v>-25743.9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t="s">
        <v>195</v>
      </c>
      <c r="B80" t="s">
        <v>196</v>
      </c>
      <c r="C80" t="s">
        <v>95</v>
      </c>
      <c r="D80" t="s">
        <v>96</v>
      </c>
      <c r="E80" s="6">
        <v>-79704</v>
      </c>
      <c r="F80" s="2">
        <v>-79704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t="s">
        <v>197</v>
      </c>
      <c r="B81" t="s">
        <v>198</v>
      </c>
      <c r="C81" t="s">
        <v>95</v>
      </c>
      <c r="D81" t="s">
        <v>96</v>
      </c>
      <c r="E81" s="6">
        <v>-4326.3</v>
      </c>
      <c r="F81" s="2">
        <v>-4326.3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t="s">
        <v>199</v>
      </c>
      <c r="B82" t="s">
        <v>200</v>
      </c>
      <c r="C82" t="s">
        <v>95</v>
      </c>
      <c r="D82" t="s">
        <v>96</v>
      </c>
      <c r="E82" s="6">
        <v>-3542.4</v>
      </c>
      <c r="F82" s="2">
        <v>-3542.4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5">
        <v>1026251</v>
      </c>
      <c r="B83" t="s">
        <v>585</v>
      </c>
      <c r="C83" s="5">
        <v>3050100000</v>
      </c>
      <c r="D83" s="19" t="s">
        <v>567</v>
      </c>
      <c r="E83" s="6">
        <f>F83</f>
        <v>-191.2</v>
      </c>
      <c r="F83" s="2">
        <v>-191.2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</row>
    <row r="84" spans="1:14" x14ac:dyDescent="0.25">
      <c r="A84" t="s">
        <v>201</v>
      </c>
      <c r="B84" t="s">
        <v>202</v>
      </c>
      <c r="C84" t="s">
        <v>95</v>
      </c>
      <c r="D84" t="s">
        <v>96</v>
      </c>
      <c r="E84" s="6">
        <v>-259530</v>
      </c>
      <c r="F84" s="2">
        <v>-259530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t="s">
        <v>203</v>
      </c>
      <c r="B85" t="s">
        <v>204</v>
      </c>
      <c r="C85" t="s">
        <v>95</v>
      </c>
      <c r="D85" t="s">
        <v>96</v>
      </c>
      <c r="E85" s="6">
        <v>-838.25</v>
      </c>
      <c r="F85" s="2">
        <v>-838.25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t="s">
        <v>205</v>
      </c>
      <c r="B86" t="s">
        <v>206</v>
      </c>
      <c r="C86" t="s">
        <v>95</v>
      </c>
      <c r="D86" t="s">
        <v>96</v>
      </c>
      <c r="E86" s="6">
        <v>-5416.31</v>
      </c>
      <c r="F86" s="2">
        <v>-5416.31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t="s">
        <v>207</v>
      </c>
      <c r="B87" t="s">
        <v>208</v>
      </c>
      <c r="C87" t="s">
        <v>95</v>
      </c>
      <c r="D87" t="s">
        <v>96</v>
      </c>
      <c r="E87" s="6">
        <v>-335.79</v>
      </c>
      <c r="F87" s="2">
        <v>-335.79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t="s">
        <v>209</v>
      </c>
      <c r="B88" t="s">
        <v>210</v>
      </c>
      <c r="C88" t="s">
        <v>95</v>
      </c>
      <c r="D88" t="s">
        <v>96</v>
      </c>
      <c r="E88" s="6">
        <v>-398.15</v>
      </c>
      <c r="F88" s="2">
        <v>-398.15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t="s">
        <v>211</v>
      </c>
      <c r="B89" t="s">
        <v>212</v>
      </c>
      <c r="C89" t="s">
        <v>95</v>
      </c>
      <c r="D89" t="s">
        <v>96</v>
      </c>
      <c r="E89" s="6">
        <v>-197616.77</v>
      </c>
      <c r="F89" s="2">
        <v>-197616.77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t="s">
        <v>213</v>
      </c>
      <c r="B90" t="s">
        <v>214</v>
      </c>
      <c r="C90" t="s">
        <v>95</v>
      </c>
      <c r="D90" t="s">
        <v>96</v>
      </c>
      <c r="E90" s="6">
        <v>-235.72</v>
      </c>
      <c r="F90" s="2">
        <v>-235.72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</row>
    <row r="91" spans="1:14" x14ac:dyDescent="0.25">
      <c r="A91" t="s">
        <v>213</v>
      </c>
      <c r="B91" t="s">
        <v>214</v>
      </c>
      <c r="C91" t="s">
        <v>95</v>
      </c>
      <c r="D91" t="s">
        <v>96</v>
      </c>
      <c r="E91" s="6">
        <v>-57015.48</v>
      </c>
      <c r="F91" s="2">
        <v>-57015.48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t="s">
        <v>215</v>
      </c>
      <c r="B92" t="s">
        <v>216</v>
      </c>
      <c r="C92" t="s">
        <v>95</v>
      </c>
      <c r="D92" t="s">
        <v>96</v>
      </c>
      <c r="E92" s="6">
        <v>-14420.72</v>
      </c>
      <c r="F92" s="2">
        <v>-14420.72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t="s">
        <v>217</v>
      </c>
      <c r="B93" t="s">
        <v>218</v>
      </c>
      <c r="C93" t="s">
        <v>95</v>
      </c>
      <c r="D93" t="s">
        <v>96</v>
      </c>
      <c r="E93" s="6">
        <v>-21259.32</v>
      </c>
      <c r="F93" s="2">
        <v>-21259.32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t="s">
        <v>219</v>
      </c>
      <c r="B94" t="s">
        <v>220</v>
      </c>
      <c r="C94" t="s">
        <v>95</v>
      </c>
      <c r="D94" t="s">
        <v>96</v>
      </c>
      <c r="E94" s="6">
        <v>-30737.7</v>
      </c>
      <c r="F94" s="2">
        <v>-30737.7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</row>
    <row r="95" spans="1:14" x14ac:dyDescent="0.25">
      <c r="A95" t="s">
        <v>221</v>
      </c>
      <c r="B95" t="s">
        <v>222</v>
      </c>
      <c r="C95" t="s">
        <v>95</v>
      </c>
      <c r="D95" t="s">
        <v>96</v>
      </c>
      <c r="E95" s="6">
        <v>-338.25</v>
      </c>
      <c r="F95" s="2">
        <v>-338.25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4" x14ac:dyDescent="0.25">
      <c r="A96" t="s">
        <v>223</v>
      </c>
      <c r="B96" t="s">
        <v>224</v>
      </c>
      <c r="C96" t="s">
        <v>95</v>
      </c>
      <c r="D96" t="s">
        <v>96</v>
      </c>
      <c r="E96" s="6">
        <v>-782.29</v>
      </c>
      <c r="F96" s="2">
        <v>-782.29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</row>
    <row r="97" spans="1:14" x14ac:dyDescent="0.25">
      <c r="A97" t="s">
        <v>225</v>
      </c>
      <c r="B97" t="s">
        <v>226</v>
      </c>
      <c r="C97" t="s">
        <v>95</v>
      </c>
      <c r="D97" t="s">
        <v>96</v>
      </c>
      <c r="E97" s="6">
        <v>-7600.02</v>
      </c>
      <c r="F97" s="2">
        <v>-7600.02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4" x14ac:dyDescent="0.25">
      <c r="A98" t="s">
        <v>227</v>
      </c>
      <c r="B98" t="s">
        <v>228</v>
      </c>
      <c r="C98" t="s">
        <v>95</v>
      </c>
      <c r="D98" t="s">
        <v>96</v>
      </c>
      <c r="E98" s="6">
        <v>-25377.360000000001</v>
      </c>
      <c r="F98" s="2">
        <v>-25377.360000000001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</row>
    <row r="99" spans="1:14" x14ac:dyDescent="0.25">
      <c r="A99" t="s">
        <v>229</v>
      </c>
      <c r="B99" t="s">
        <v>230</v>
      </c>
      <c r="C99" t="s">
        <v>95</v>
      </c>
      <c r="D99" t="s">
        <v>96</v>
      </c>
      <c r="E99" s="6">
        <v>-27306</v>
      </c>
      <c r="F99" s="2">
        <v>-27306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</row>
    <row r="100" spans="1:14" x14ac:dyDescent="0.25">
      <c r="A100" t="s">
        <v>231</v>
      </c>
      <c r="B100" t="s">
        <v>232</v>
      </c>
      <c r="C100" t="s">
        <v>95</v>
      </c>
      <c r="D100" t="s">
        <v>96</v>
      </c>
      <c r="E100" s="6">
        <v>-38139.839999999997</v>
      </c>
      <c r="F100" s="2">
        <v>-38139.839999999997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x14ac:dyDescent="0.25">
      <c r="A101" t="s">
        <v>233</v>
      </c>
      <c r="B101" t="s">
        <v>234</v>
      </c>
      <c r="C101" t="s">
        <v>95</v>
      </c>
      <c r="D101" t="s">
        <v>96</v>
      </c>
      <c r="E101" s="6">
        <v>-3972.93</v>
      </c>
      <c r="F101" s="2">
        <v>-3972.93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</row>
    <row r="102" spans="1:14" x14ac:dyDescent="0.25">
      <c r="A102" t="s">
        <v>235</v>
      </c>
      <c r="B102" t="s">
        <v>236</v>
      </c>
      <c r="C102" t="s">
        <v>95</v>
      </c>
      <c r="D102" t="s">
        <v>96</v>
      </c>
      <c r="E102" s="6">
        <v>-237.83</v>
      </c>
      <c r="F102" s="2">
        <v>-237.83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</row>
    <row r="103" spans="1:14" x14ac:dyDescent="0.25">
      <c r="A103" t="s">
        <v>237</v>
      </c>
      <c r="B103" t="s">
        <v>238</v>
      </c>
      <c r="C103" t="s">
        <v>95</v>
      </c>
      <c r="D103" t="s">
        <v>96</v>
      </c>
      <c r="E103" s="6">
        <v>-21384</v>
      </c>
      <c r="F103" s="2">
        <v>-21384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x14ac:dyDescent="0.25">
      <c r="A104" t="s">
        <v>239</v>
      </c>
      <c r="B104" t="s">
        <v>240</v>
      </c>
      <c r="C104" t="s">
        <v>95</v>
      </c>
      <c r="D104" t="s">
        <v>96</v>
      </c>
      <c r="E104" s="6">
        <v>-39814.410000000003</v>
      </c>
      <c r="F104" s="2">
        <v>-39814.410000000003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x14ac:dyDescent="0.25">
      <c r="A105" t="s">
        <v>241</v>
      </c>
      <c r="B105" t="s">
        <v>242</v>
      </c>
      <c r="C105" t="s">
        <v>95</v>
      </c>
      <c r="D105" t="s">
        <v>96</v>
      </c>
      <c r="E105" s="6">
        <v>-83855.25</v>
      </c>
      <c r="F105" s="2">
        <v>-83855.25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x14ac:dyDescent="0.25">
      <c r="A106" t="s">
        <v>243</v>
      </c>
      <c r="B106" t="s">
        <v>244</v>
      </c>
      <c r="C106" t="s">
        <v>95</v>
      </c>
      <c r="D106" t="s">
        <v>96</v>
      </c>
      <c r="E106" s="6">
        <v>-12619.8</v>
      </c>
      <c r="F106" s="2">
        <v>-12619.8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</row>
    <row r="107" spans="1:14" x14ac:dyDescent="0.25">
      <c r="A107" t="s">
        <v>243</v>
      </c>
      <c r="B107" t="s">
        <v>244</v>
      </c>
      <c r="C107" s="5">
        <v>3050300000</v>
      </c>
      <c r="D107" s="19" t="s">
        <v>567</v>
      </c>
      <c r="E107" s="6">
        <f>F107</f>
        <v>-20160</v>
      </c>
      <c r="F107" s="2">
        <v>-20160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</row>
    <row r="108" spans="1:14" x14ac:dyDescent="0.25">
      <c r="A108" t="s">
        <v>245</v>
      </c>
      <c r="B108" t="s">
        <v>246</v>
      </c>
      <c r="C108" t="s">
        <v>95</v>
      </c>
      <c r="D108" t="s">
        <v>96</v>
      </c>
      <c r="E108" s="6">
        <v>-325704</v>
      </c>
      <c r="F108" s="2">
        <v>-325704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</row>
    <row r="109" spans="1:14" x14ac:dyDescent="0.25">
      <c r="A109" t="s">
        <v>247</v>
      </c>
      <c r="B109" t="s">
        <v>248</v>
      </c>
      <c r="C109" t="s">
        <v>95</v>
      </c>
      <c r="D109" t="s">
        <v>96</v>
      </c>
      <c r="E109" s="6">
        <v>-12642.23</v>
      </c>
      <c r="F109" s="2">
        <v>-12642.23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</row>
    <row r="110" spans="1:14" x14ac:dyDescent="0.25">
      <c r="A110" t="s">
        <v>249</v>
      </c>
      <c r="B110" t="s">
        <v>250</v>
      </c>
      <c r="C110" t="s">
        <v>95</v>
      </c>
      <c r="D110" t="s">
        <v>96</v>
      </c>
      <c r="E110" s="6">
        <v>-304.8</v>
      </c>
      <c r="F110" s="2">
        <v>-304.8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</row>
    <row r="111" spans="1:14" x14ac:dyDescent="0.25">
      <c r="A111" t="s">
        <v>251</v>
      </c>
      <c r="B111" t="s">
        <v>252</v>
      </c>
      <c r="C111" t="s">
        <v>95</v>
      </c>
      <c r="D111" t="s">
        <v>96</v>
      </c>
      <c r="E111" s="6">
        <v>-1661.32</v>
      </c>
      <c r="F111" s="2">
        <v>-1661.32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</row>
    <row r="112" spans="1:14" x14ac:dyDescent="0.25">
      <c r="A112" t="s">
        <v>253</v>
      </c>
      <c r="B112" t="s">
        <v>254</v>
      </c>
      <c r="C112" t="s">
        <v>95</v>
      </c>
      <c r="D112" t="s">
        <v>96</v>
      </c>
      <c r="E112" s="6">
        <v>-40.590000000000003</v>
      </c>
      <c r="F112" s="2">
        <v>-40.590000000000003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</row>
    <row r="113" spans="1:14" x14ac:dyDescent="0.25">
      <c r="A113" t="s">
        <v>255</v>
      </c>
      <c r="B113" t="s">
        <v>256</v>
      </c>
      <c r="C113" t="s">
        <v>95</v>
      </c>
      <c r="D113" t="s">
        <v>96</v>
      </c>
      <c r="E113" s="6">
        <v>-14273.9</v>
      </c>
      <c r="F113" s="2">
        <v>-14273.9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</row>
    <row r="114" spans="1:14" x14ac:dyDescent="0.25">
      <c r="A114" t="s">
        <v>257</v>
      </c>
      <c r="B114" t="s">
        <v>258</v>
      </c>
      <c r="C114" t="s">
        <v>95</v>
      </c>
      <c r="D114" t="s">
        <v>96</v>
      </c>
      <c r="E114" s="6">
        <v>-433.23</v>
      </c>
      <c r="F114" s="2">
        <v>-433.23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</row>
    <row r="115" spans="1:14" x14ac:dyDescent="0.25">
      <c r="A115" t="s">
        <v>259</v>
      </c>
      <c r="B115" t="s">
        <v>260</v>
      </c>
      <c r="C115" t="s">
        <v>95</v>
      </c>
      <c r="D115" t="s">
        <v>96</v>
      </c>
      <c r="E115" s="6">
        <v>-5043</v>
      </c>
      <c r="F115" s="2">
        <v>-5043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</row>
    <row r="116" spans="1:14" x14ac:dyDescent="0.25">
      <c r="A116" t="s">
        <v>261</v>
      </c>
      <c r="B116" t="s">
        <v>262</v>
      </c>
      <c r="C116" t="s">
        <v>95</v>
      </c>
      <c r="D116" t="s">
        <v>96</v>
      </c>
      <c r="E116" s="6">
        <v>-23985</v>
      </c>
      <c r="F116" s="2">
        <v>-23985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</row>
    <row r="117" spans="1:14" x14ac:dyDescent="0.25">
      <c r="A117" t="s">
        <v>263</v>
      </c>
      <c r="B117" t="s">
        <v>264</v>
      </c>
      <c r="C117" t="s">
        <v>95</v>
      </c>
      <c r="D117" t="s">
        <v>96</v>
      </c>
      <c r="E117" s="6">
        <v>-13394.36</v>
      </c>
      <c r="F117" s="2">
        <v>-13394.36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</row>
    <row r="118" spans="1:14" x14ac:dyDescent="0.25">
      <c r="A118" t="s">
        <v>265</v>
      </c>
      <c r="B118" t="s">
        <v>266</v>
      </c>
      <c r="C118" t="s">
        <v>95</v>
      </c>
      <c r="D118" t="s">
        <v>96</v>
      </c>
      <c r="E118" s="6">
        <v>-461250</v>
      </c>
      <c r="F118" s="2">
        <v>-461250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</row>
    <row r="119" spans="1:14" x14ac:dyDescent="0.25">
      <c r="A119" t="s">
        <v>267</v>
      </c>
      <c r="B119" t="s">
        <v>268</v>
      </c>
      <c r="C119" t="s">
        <v>95</v>
      </c>
      <c r="D119" t="s">
        <v>96</v>
      </c>
      <c r="E119" s="6">
        <v>-22609.25</v>
      </c>
      <c r="F119" s="2">
        <v>-22609.25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</row>
    <row r="120" spans="1:14" x14ac:dyDescent="0.25">
      <c r="A120" t="s">
        <v>269</v>
      </c>
      <c r="B120" t="s">
        <v>270</v>
      </c>
      <c r="C120" t="s">
        <v>95</v>
      </c>
      <c r="D120" t="s">
        <v>96</v>
      </c>
      <c r="E120" s="6">
        <v>-291.60000000000002</v>
      </c>
      <c r="F120" s="2">
        <v>-291.60000000000002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</row>
    <row r="121" spans="1:14" x14ac:dyDescent="0.25">
      <c r="A121" t="s">
        <v>271</v>
      </c>
      <c r="B121" t="s">
        <v>272</v>
      </c>
      <c r="C121" t="s">
        <v>95</v>
      </c>
      <c r="D121" t="s">
        <v>96</v>
      </c>
      <c r="E121" s="6">
        <v>-83886</v>
      </c>
      <c r="F121" s="2">
        <v>-83886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</row>
    <row r="122" spans="1:14" x14ac:dyDescent="0.25">
      <c r="A122" t="s">
        <v>273</v>
      </c>
      <c r="B122" t="s">
        <v>274</v>
      </c>
      <c r="C122" t="s">
        <v>95</v>
      </c>
      <c r="D122" t="s">
        <v>96</v>
      </c>
      <c r="E122" s="6">
        <v>-83865.759999999995</v>
      </c>
      <c r="F122" s="2">
        <v>-83865.759999999995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</row>
    <row r="123" spans="1:14" x14ac:dyDescent="0.25">
      <c r="A123" t="s">
        <v>275</v>
      </c>
      <c r="B123" t="s">
        <v>276</v>
      </c>
      <c r="C123" t="s">
        <v>95</v>
      </c>
      <c r="D123" t="s">
        <v>96</v>
      </c>
      <c r="E123" s="6">
        <v>-36285</v>
      </c>
      <c r="F123" s="2">
        <v>-36285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</row>
    <row r="124" spans="1:14" x14ac:dyDescent="0.25">
      <c r="A124" t="s">
        <v>277</v>
      </c>
      <c r="B124" t="s">
        <v>278</v>
      </c>
      <c r="C124" t="s">
        <v>95</v>
      </c>
      <c r="D124" t="s">
        <v>96</v>
      </c>
      <c r="E124" s="6">
        <v>-10332</v>
      </c>
      <c r="F124" s="2">
        <v>-10332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</row>
    <row r="125" spans="1:14" x14ac:dyDescent="0.25">
      <c r="A125" t="s">
        <v>279</v>
      </c>
      <c r="B125" t="s">
        <v>280</v>
      </c>
      <c r="C125" t="s">
        <v>95</v>
      </c>
      <c r="D125" t="s">
        <v>96</v>
      </c>
      <c r="E125" s="6">
        <v>-1763.82</v>
      </c>
      <c r="F125" s="2">
        <v>-1763.82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</row>
    <row r="126" spans="1:14" x14ac:dyDescent="0.25">
      <c r="A126" t="s">
        <v>281</v>
      </c>
      <c r="B126" t="s">
        <v>282</v>
      </c>
      <c r="C126" t="s">
        <v>95</v>
      </c>
      <c r="D126" t="s">
        <v>96</v>
      </c>
      <c r="E126" s="6">
        <v>-2619.9</v>
      </c>
      <c r="F126" s="2">
        <v>-2619.9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</row>
    <row r="127" spans="1:14" x14ac:dyDescent="0.25">
      <c r="A127" t="s">
        <v>43</v>
      </c>
      <c r="B127" t="s">
        <v>44</v>
      </c>
      <c r="C127" t="s">
        <v>95</v>
      </c>
      <c r="D127" t="s">
        <v>96</v>
      </c>
      <c r="E127" s="6">
        <v>-11858263.439999999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-11858263.439999999</v>
      </c>
    </row>
    <row r="128" spans="1:14" x14ac:dyDescent="0.25">
      <c r="A128" t="s">
        <v>43</v>
      </c>
      <c r="B128" t="s">
        <v>44</v>
      </c>
      <c r="C128" s="5">
        <v>3059900000</v>
      </c>
      <c r="D128" t="s">
        <v>577</v>
      </c>
      <c r="E128" s="6">
        <v>9188069.0899999999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9188069.0899999999</v>
      </c>
    </row>
    <row r="129" spans="1:14" x14ac:dyDescent="0.25">
      <c r="A129" t="s">
        <v>43</v>
      </c>
      <c r="B129" t="s">
        <v>44</v>
      </c>
      <c r="C129" s="5">
        <v>2050000000</v>
      </c>
      <c r="D129" t="s">
        <v>578</v>
      </c>
      <c r="E129" s="6">
        <v>2670194.3499999996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2670194.3499999996</v>
      </c>
    </row>
    <row r="130" spans="1:14" x14ac:dyDescent="0.25">
      <c r="A130" t="s">
        <v>283</v>
      </c>
      <c r="B130" t="s">
        <v>284</v>
      </c>
      <c r="C130" t="s">
        <v>95</v>
      </c>
      <c r="D130" t="s">
        <v>96</v>
      </c>
      <c r="E130" s="6">
        <v>-1771.2</v>
      </c>
      <c r="F130" s="2">
        <v>-1771.2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</row>
    <row r="131" spans="1:14" x14ac:dyDescent="0.25">
      <c r="A131" t="s">
        <v>283</v>
      </c>
      <c r="B131" t="s">
        <v>284</v>
      </c>
      <c r="C131" s="5">
        <v>3050300000</v>
      </c>
      <c r="D131" s="19" t="s">
        <v>567</v>
      </c>
      <c r="E131" s="6">
        <f>F131</f>
        <v>-1628</v>
      </c>
      <c r="F131" s="2">
        <v>-1628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</row>
    <row r="132" spans="1:14" x14ac:dyDescent="0.25">
      <c r="A132" t="s">
        <v>285</v>
      </c>
      <c r="B132" t="s">
        <v>286</v>
      </c>
      <c r="C132" t="s">
        <v>95</v>
      </c>
      <c r="D132" t="s">
        <v>96</v>
      </c>
      <c r="E132" s="6">
        <v>-1078.71</v>
      </c>
      <c r="F132" s="2">
        <v>-1078.71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</row>
    <row r="133" spans="1:14" x14ac:dyDescent="0.25">
      <c r="A133" t="s">
        <v>287</v>
      </c>
      <c r="B133" t="s">
        <v>288</v>
      </c>
      <c r="C133" t="s">
        <v>95</v>
      </c>
      <c r="D133" t="s">
        <v>96</v>
      </c>
      <c r="E133" s="6">
        <v>-378264.36</v>
      </c>
      <c r="F133" s="2">
        <v>-378264.36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</row>
    <row r="134" spans="1:14" x14ac:dyDescent="0.25">
      <c r="A134" t="s">
        <v>289</v>
      </c>
      <c r="B134" t="s">
        <v>290</v>
      </c>
      <c r="C134" t="s">
        <v>95</v>
      </c>
      <c r="D134" t="s">
        <v>96</v>
      </c>
      <c r="E134" s="6">
        <v>-38250.54</v>
      </c>
      <c r="F134" s="2">
        <v>-38250.54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</row>
    <row r="135" spans="1:14" x14ac:dyDescent="0.25">
      <c r="A135" t="s">
        <v>291</v>
      </c>
      <c r="B135" t="s">
        <v>292</v>
      </c>
      <c r="C135" t="s">
        <v>95</v>
      </c>
      <c r="D135" t="s">
        <v>96</v>
      </c>
      <c r="E135" s="6">
        <v>-3677.7</v>
      </c>
      <c r="F135" s="2">
        <v>-3677.7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</row>
    <row r="136" spans="1:14" x14ac:dyDescent="0.25">
      <c r="A136" t="s">
        <v>293</v>
      </c>
      <c r="B136" t="s">
        <v>294</v>
      </c>
      <c r="C136" t="s">
        <v>95</v>
      </c>
      <c r="D136" t="s">
        <v>96</v>
      </c>
      <c r="E136" s="6">
        <v>-4779.5</v>
      </c>
      <c r="F136" s="2">
        <v>-4779.5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</row>
    <row r="137" spans="1:14" x14ac:dyDescent="0.25">
      <c r="A137" t="s">
        <v>295</v>
      </c>
      <c r="B137" t="s">
        <v>296</v>
      </c>
      <c r="C137" t="s">
        <v>95</v>
      </c>
      <c r="D137" t="s">
        <v>96</v>
      </c>
      <c r="E137" s="6">
        <v>-21361.66</v>
      </c>
      <c r="F137" s="2">
        <v>-21361.66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</row>
    <row r="138" spans="1:14" x14ac:dyDescent="0.25">
      <c r="A138" t="s">
        <v>297</v>
      </c>
      <c r="B138" t="s">
        <v>298</v>
      </c>
      <c r="C138" t="s">
        <v>95</v>
      </c>
      <c r="D138" t="s">
        <v>96</v>
      </c>
      <c r="E138" s="6">
        <v>-530.5</v>
      </c>
      <c r="F138" s="2">
        <v>-530.5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</row>
    <row r="139" spans="1:14" x14ac:dyDescent="0.25">
      <c r="A139" t="s">
        <v>299</v>
      </c>
      <c r="B139" t="s">
        <v>300</v>
      </c>
      <c r="C139" t="s">
        <v>95</v>
      </c>
      <c r="D139" t="s">
        <v>96</v>
      </c>
      <c r="E139" s="6">
        <v>-6370</v>
      </c>
      <c r="F139" s="2">
        <v>-6370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</row>
    <row r="140" spans="1:14" x14ac:dyDescent="0.25">
      <c r="A140" t="s">
        <v>301</v>
      </c>
      <c r="B140" t="s">
        <v>302</v>
      </c>
      <c r="C140" t="s">
        <v>95</v>
      </c>
      <c r="D140" t="s">
        <v>96</v>
      </c>
      <c r="E140" s="6">
        <v>-46725.24</v>
      </c>
      <c r="F140" s="2">
        <v>-46725.24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</row>
    <row r="141" spans="1:14" x14ac:dyDescent="0.25">
      <c r="A141" t="s">
        <v>303</v>
      </c>
      <c r="B141" t="s">
        <v>304</v>
      </c>
      <c r="C141" t="s">
        <v>95</v>
      </c>
      <c r="D141" t="s">
        <v>96</v>
      </c>
      <c r="E141" s="6">
        <v>-346545.16</v>
      </c>
      <c r="F141" s="2">
        <v>-346545.16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</row>
    <row r="142" spans="1:14" x14ac:dyDescent="0.25">
      <c r="A142" t="s">
        <v>305</v>
      </c>
      <c r="B142" t="s">
        <v>306</v>
      </c>
      <c r="C142" t="s">
        <v>95</v>
      </c>
      <c r="D142" t="s">
        <v>96</v>
      </c>
      <c r="E142" s="6">
        <v>-27552</v>
      </c>
      <c r="F142" s="2">
        <v>-27552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</row>
    <row r="143" spans="1:14" x14ac:dyDescent="0.25">
      <c r="A143" t="s">
        <v>307</v>
      </c>
      <c r="B143" t="s">
        <v>308</v>
      </c>
      <c r="C143" t="s">
        <v>95</v>
      </c>
      <c r="D143" t="s">
        <v>96</v>
      </c>
      <c r="E143" s="6">
        <v>-4354.2</v>
      </c>
      <c r="F143" s="2">
        <v>-4354.2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</row>
    <row r="144" spans="1:14" x14ac:dyDescent="0.25">
      <c r="A144" t="s">
        <v>309</v>
      </c>
      <c r="B144" t="s">
        <v>310</v>
      </c>
      <c r="C144" t="s">
        <v>95</v>
      </c>
      <c r="D144" t="s">
        <v>96</v>
      </c>
      <c r="E144" s="6">
        <v>-5675.47</v>
      </c>
      <c r="F144" s="2">
        <v>-5675.47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</row>
    <row r="145" spans="1:14" x14ac:dyDescent="0.25">
      <c r="A145" t="s">
        <v>311</v>
      </c>
      <c r="B145" t="s">
        <v>312</v>
      </c>
      <c r="C145" t="s">
        <v>95</v>
      </c>
      <c r="D145" t="s">
        <v>96</v>
      </c>
      <c r="E145" s="6">
        <v>-6904.58</v>
      </c>
      <c r="F145" s="2">
        <v>-6904.58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</row>
    <row r="146" spans="1:14" x14ac:dyDescent="0.25">
      <c r="A146" t="s">
        <v>313</v>
      </c>
      <c r="B146" t="s">
        <v>314</v>
      </c>
      <c r="C146" t="s">
        <v>95</v>
      </c>
      <c r="D146" t="s">
        <v>96</v>
      </c>
      <c r="E146" s="6">
        <v>-66879.149999999994</v>
      </c>
      <c r="F146" s="2">
        <v>-66879.149999999994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</row>
    <row r="147" spans="1:14" x14ac:dyDescent="0.25">
      <c r="A147" t="s">
        <v>315</v>
      </c>
      <c r="B147" t="s">
        <v>316</v>
      </c>
      <c r="C147" t="s">
        <v>95</v>
      </c>
      <c r="D147" t="s">
        <v>96</v>
      </c>
      <c r="E147" s="6">
        <v>-885600</v>
      </c>
      <c r="F147" s="2">
        <v>-885600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</row>
    <row r="148" spans="1:14" x14ac:dyDescent="0.25">
      <c r="A148" t="s">
        <v>317</v>
      </c>
      <c r="B148" t="s">
        <v>318</v>
      </c>
      <c r="C148" t="s">
        <v>95</v>
      </c>
      <c r="D148" t="s">
        <v>96</v>
      </c>
      <c r="E148" s="6">
        <v>-211074.15</v>
      </c>
      <c r="F148" s="2">
        <v>-211074.15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</row>
    <row r="149" spans="1:14" x14ac:dyDescent="0.25">
      <c r="A149" t="s">
        <v>319</v>
      </c>
      <c r="B149" t="s">
        <v>320</v>
      </c>
      <c r="C149" t="s">
        <v>95</v>
      </c>
      <c r="D149" t="s">
        <v>96</v>
      </c>
      <c r="E149" s="6">
        <v>-1376.75</v>
      </c>
      <c r="F149" s="2">
        <v>-1376.75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</row>
    <row r="150" spans="1:14" x14ac:dyDescent="0.25">
      <c r="A150" t="s">
        <v>321</v>
      </c>
      <c r="B150" t="s">
        <v>322</v>
      </c>
      <c r="C150" t="s">
        <v>95</v>
      </c>
      <c r="D150" t="s">
        <v>96</v>
      </c>
      <c r="E150" s="6">
        <v>-536.28</v>
      </c>
      <c r="F150" s="2">
        <v>-536.28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</row>
    <row r="151" spans="1:14" x14ac:dyDescent="0.25">
      <c r="A151" t="s">
        <v>323</v>
      </c>
      <c r="B151" t="s">
        <v>324</v>
      </c>
      <c r="C151" t="s">
        <v>95</v>
      </c>
      <c r="D151" t="s">
        <v>96</v>
      </c>
      <c r="E151" s="6">
        <v>-18177.810000000001</v>
      </c>
      <c r="F151" s="2">
        <v>-18177.810000000001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</row>
    <row r="152" spans="1:14" x14ac:dyDescent="0.25">
      <c r="A152" t="s">
        <v>325</v>
      </c>
      <c r="B152" t="s">
        <v>326</v>
      </c>
      <c r="C152" t="s">
        <v>95</v>
      </c>
      <c r="D152" t="s">
        <v>96</v>
      </c>
      <c r="E152" s="6">
        <v>-2946.1</v>
      </c>
      <c r="F152" s="2">
        <v>-2946.1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</row>
    <row r="153" spans="1:14" x14ac:dyDescent="0.25">
      <c r="A153" t="s">
        <v>327</v>
      </c>
      <c r="B153" t="s">
        <v>328</v>
      </c>
      <c r="C153" t="s">
        <v>95</v>
      </c>
      <c r="D153" t="s">
        <v>96</v>
      </c>
      <c r="E153" s="6">
        <v>-3738.89</v>
      </c>
      <c r="F153" s="2">
        <v>-3738.89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</row>
    <row r="154" spans="1:14" x14ac:dyDescent="0.25">
      <c r="A154" t="s">
        <v>329</v>
      </c>
      <c r="B154" t="s">
        <v>330</v>
      </c>
      <c r="C154" t="s">
        <v>95</v>
      </c>
      <c r="D154" t="s">
        <v>96</v>
      </c>
      <c r="E154" s="6">
        <v>-148.94999999999999</v>
      </c>
      <c r="F154" s="2">
        <v>-148.94999999999999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</row>
    <row r="155" spans="1:14" x14ac:dyDescent="0.25">
      <c r="A155" t="s">
        <v>331</v>
      </c>
      <c r="B155" s="8" t="s">
        <v>332</v>
      </c>
      <c r="C155" t="s">
        <v>95</v>
      </c>
      <c r="D155" t="s">
        <v>96</v>
      </c>
      <c r="E155" s="6">
        <v>-274.29000000000002</v>
      </c>
      <c r="F155" s="2">
        <v>-274.29000000000002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</row>
    <row r="156" spans="1:14" x14ac:dyDescent="0.25">
      <c r="A156" t="s">
        <v>333</v>
      </c>
      <c r="B156" s="8" t="s">
        <v>334</v>
      </c>
      <c r="C156" t="s">
        <v>95</v>
      </c>
      <c r="D156" t="s">
        <v>96</v>
      </c>
      <c r="E156" s="6">
        <v>-178743.6</v>
      </c>
      <c r="F156" s="2">
        <v>-178743.6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7">
        <v>0</v>
      </c>
    </row>
    <row r="157" spans="1:14" x14ac:dyDescent="0.25">
      <c r="A157" t="s">
        <v>335</v>
      </c>
      <c r="B157" s="8" t="s">
        <v>336</v>
      </c>
      <c r="C157" t="s">
        <v>95</v>
      </c>
      <c r="D157" t="s">
        <v>96</v>
      </c>
      <c r="E157" s="6">
        <v>-12174.93</v>
      </c>
      <c r="F157" s="2">
        <v>-12174.93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7">
        <v>0</v>
      </c>
    </row>
    <row r="158" spans="1:14" x14ac:dyDescent="0.25">
      <c r="A158" t="s">
        <v>57</v>
      </c>
      <c r="B158" s="8" t="s">
        <v>58</v>
      </c>
      <c r="C158" t="s">
        <v>95</v>
      </c>
      <c r="D158" t="s">
        <v>96</v>
      </c>
      <c r="E158" s="6">
        <v>-1887.78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7">
        <v>-1887.78</v>
      </c>
    </row>
    <row r="159" spans="1:14" x14ac:dyDescent="0.25">
      <c r="A159" t="s">
        <v>57</v>
      </c>
      <c r="B159" s="8" t="s">
        <v>58</v>
      </c>
      <c r="C159" s="5">
        <v>3059900000</v>
      </c>
      <c r="D159" t="s">
        <v>577</v>
      </c>
      <c r="E159" s="6">
        <v>1887.58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7">
        <v>1887.78</v>
      </c>
    </row>
    <row r="160" spans="1:14" x14ac:dyDescent="0.25">
      <c r="A160" t="s">
        <v>337</v>
      </c>
      <c r="B160" s="8" t="s">
        <v>338</v>
      </c>
      <c r="C160" t="s">
        <v>95</v>
      </c>
      <c r="D160" t="s">
        <v>96</v>
      </c>
      <c r="E160" s="6">
        <v>-3927.27</v>
      </c>
      <c r="F160" s="2">
        <v>-3927.27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7">
        <v>0</v>
      </c>
    </row>
    <row r="161" spans="1:14" x14ac:dyDescent="0.25">
      <c r="A161" t="s">
        <v>339</v>
      </c>
      <c r="B161" t="s">
        <v>340</v>
      </c>
      <c r="C161" t="s">
        <v>95</v>
      </c>
      <c r="D161" t="s">
        <v>96</v>
      </c>
      <c r="E161" s="6">
        <v>-20787.55</v>
      </c>
      <c r="F161" s="2">
        <v>-20787.55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7">
        <v>0</v>
      </c>
    </row>
    <row r="162" spans="1:14" x14ac:dyDescent="0.25">
      <c r="A162" t="s">
        <v>341</v>
      </c>
      <c r="B162" t="s">
        <v>342</v>
      </c>
      <c r="C162" t="s">
        <v>95</v>
      </c>
      <c r="D162" t="s">
        <v>96</v>
      </c>
      <c r="E162" s="6">
        <v>-1402.2</v>
      </c>
      <c r="F162" s="2">
        <v>-1402.2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</row>
    <row r="163" spans="1:14" x14ac:dyDescent="0.25">
      <c r="A163" t="s">
        <v>343</v>
      </c>
      <c r="B163" t="s">
        <v>344</v>
      </c>
      <c r="C163" t="s">
        <v>95</v>
      </c>
      <c r="D163" t="s">
        <v>96</v>
      </c>
      <c r="E163" s="6">
        <v>-1568.27</v>
      </c>
      <c r="F163" s="2">
        <v>-1568.27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</row>
    <row r="164" spans="1:14" x14ac:dyDescent="0.25">
      <c r="A164" t="s">
        <v>345</v>
      </c>
      <c r="B164" t="s">
        <v>346</v>
      </c>
      <c r="C164" t="s">
        <v>95</v>
      </c>
      <c r="D164" t="s">
        <v>96</v>
      </c>
      <c r="E164" s="6">
        <v>-4611.2700000000004</v>
      </c>
      <c r="F164" s="2">
        <v>-4611.2700000000004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x14ac:dyDescent="0.25">
      <c r="A165" t="s">
        <v>347</v>
      </c>
      <c r="B165" t="s">
        <v>348</v>
      </c>
      <c r="C165" t="s">
        <v>95</v>
      </c>
      <c r="D165" t="s">
        <v>96</v>
      </c>
      <c r="E165" s="6">
        <v>-535.34</v>
      </c>
      <c r="F165" s="2">
        <v>-535.34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</row>
    <row r="166" spans="1:14" x14ac:dyDescent="0.25">
      <c r="A166" t="s">
        <v>349</v>
      </c>
      <c r="B166" t="s">
        <v>350</v>
      </c>
      <c r="C166" t="s">
        <v>95</v>
      </c>
      <c r="D166" t="s">
        <v>96</v>
      </c>
      <c r="E166" s="6">
        <v>-6765</v>
      </c>
      <c r="F166" s="2">
        <v>-6765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</row>
    <row r="167" spans="1:14" x14ac:dyDescent="0.25">
      <c r="A167" t="s">
        <v>351</v>
      </c>
      <c r="B167" t="s">
        <v>352</v>
      </c>
      <c r="C167" t="s">
        <v>95</v>
      </c>
      <c r="D167" t="s">
        <v>96</v>
      </c>
      <c r="E167" s="6">
        <v>-5632.21</v>
      </c>
      <c r="F167" s="2">
        <v>-5632.21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</row>
    <row r="168" spans="1:14" x14ac:dyDescent="0.25">
      <c r="A168" t="s">
        <v>353</v>
      </c>
      <c r="B168" t="s">
        <v>354</v>
      </c>
      <c r="C168" t="s">
        <v>95</v>
      </c>
      <c r="D168" t="s">
        <v>96</v>
      </c>
      <c r="E168" s="6">
        <v>-7192.01</v>
      </c>
      <c r="F168" s="2">
        <v>-7192.01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</row>
    <row r="169" spans="1:14" x14ac:dyDescent="0.25">
      <c r="A169" t="s">
        <v>355</v>
      </c>
      <c r="B169" t="s">
        <v>356</v>
      </c>
      <c r="C169" t="s">
        <v>95</v>
      </c>
      <c r="D169" t="s">
        <v>96</v>
      </c>
      <c r="E169" s="6">
        <v>-411.52</v>
      </c>
      <c r="F169" s="2">
        <v>-411.52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</row>
    <row r="170" spans="1:14" x14ac:dyDescent="0.25">
      <c r="A170" t="s">
        <v>357</v>
      </c>
      <c r="B170" t="s">
        <v>358</v>
      </c>
      <c r="C170" t="s">
        <v>95</v>
      </c>
      <c r="D170" t="s">
        <v>96</v>
      </c>
      <c r="E170" s="6">
        <v>-480</v>
      </c>
      <c r="F170" s="2">
        <v>-480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</row>
    <row r="171" spans="1:14" x14ac:dyDescent="0.25">
      <c r="A171" t="s">
        <v>359</v>
      </c>
      <c r="B171" t="s">
        <v>360</v>
      </c>
      <c r="C171" t="s">
        <v>95</v>
      </c>
      <c r="D171" t="s">
        <v>96</v>
      </c>
      <c r="E171" s="6">
        <v>-66631.78</v>
      </c>
      <c r="F171" s="2">
        <v>-66631.78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</row>
    <row r="172" spans="1:14" x14ac:dyDescent="0.25">
      <c r="A172" t="s">
        <v>361</v>
      </c>
      <c r="B172" t="s">
        <v>362</v>
      </c>
      <c r="C172" t="s">
        <v>95</v>
      </c>
      <c r="D172" t="s">
        <v>96</v>
      </c>
      <c r="E172" s="6">
        <v>-7011</v>
      </c>
      <c r="F172" s="2">
        <v>-7011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</row>
    <row r="173" spans="1:14" x14ac:dyDescent="0.25">
      <c r="A173" t="s">
        <v>363</v>
      </c>
      <c r="B173" t="s">
        <v>364</v>
      </c>
      <c r="C173" t="s">
        <v>95</v>
      </c>
      <c r="D173" t="s">
        <v>96</v>
      </c>
      <c r="E173" s="6">
        <v>-606.16</v>
      </c>
      <c r="F173" s="2">
        <v>-606.16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</row>
    <row r="174" spans="1:14" x14ac:dyDescent="0.25">
      <c r="A174" t="s">
        <v>365</v>
      </c>
      <c r="B174" t="s">
        <v>366</v>
      </c>
      <c r="C174" t="s">
        <v>95</v>
      </c>
      <c r="D174" t="s">
        <v>96</v>
      </c>
      <c r="E174" s="6">
        <v>-804.42</v>
      </c>
      <c r="F174" s="2">
        <v>-804.42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</row>
    <row r="175" spans="1:14" x14ac:dyDescent="0.25">
      <c r="A175" t="s">
        <v>367</v>
      </c>
      <c r="B175" t="s">
        <v>368</v>
      </c>
      <c r="C175" t="s">
        <v>95</v>
      </c>
      <c r="D175" t="s">
        <v>96</v>
      </c>
      <c r="E175" s="6">
        <v>-132261.9</v>
      </c>
      <c r="F175" s="2">
        <v>-132261.9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</row>
    <row r="176" spans="1:14" x14ac:dyDescent="0.25">
      <c r="A176" t="s">
        <v>369</v>
      </c>
      <c r="B176" t="s">
        <v>370</v>
      </c>
      <c r="C176" t="s">
        <v>95</v>
      </c>
      <c r="D176" t="s">
        <v>96</v>
      </c>
      <c r="E176" s="6">
        <v>-1438.36</v>
      </c>
      <c r="F176" s="2">
        <v>-1438.36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</row>
    <row r="177" spans="1:14" x14ac:dyDescent="0.25">
      <c r="A177" t="s">
        <v>371</v>
      </c>
      <c r="B177" t="s">
        <v>372</v>
      </c>
      <c r="C177" t="s">
        <v>95</v>
      </c>
      <c r="D177" t="s">
        <v>96</v>
      </c>
      <c r="E177" s="6">
        <v>-47520.02</v>
      </c>
      <c r="F177" s="2">
        <v>-47520.02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</row>
    <row r="178" spans="1:14" x14ac:dyDescent="0.25">
      <c r="A178" t="s">
        <v>371</v>
      </c>
      <c r="B178" t="s">
        <v>372</v>
      </c>
      <c r="C178" s="5">
        <v>3059900000</v>
      </c>
      <c r="D178" t="s">
        <v>579</v>
      </c>
      <c r="E178" s="6">
        <v>-90</v>
      </c>
      <c r="F178" s="2">
        <v>-90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</row>
    <row r="179" spans="1:14" x14ac:dyDescent="0.25">
      <c r="A179" t="s">
        <v>373</v>
      </c>
      <c r="B179" t="s">
        <v>374</v>
      </c>
      <c r="C179" t="s">
        <v>95</v>
      </c>
      <c r="D179" t="s">
        <v>96</v>
      </c>
      <c r="E179" s="6">
        <v>-9143.82</v>
      </c>
      <c r="F179" s="2">
        <v>-9143.82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</row>
    <row r="180" spans="1:14" x14ac:dyDescent="0.25">
      <c r="A180" t="s">
        <v>375</v>
      </c>
      <c r="B180" t="s">
        <v>376</v>
      </c>
      <c r="C180" t="s">
        <v>95</v>
      </c>
      <c r="D180" t="s">
        <v>96</v>
      </c>
      <c r="E180" s="6">
        <v>-104891.94</v>
      </c>
      <c r="F180" s="2">
        <v>-104891.94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</row>
    <row r="181" spans="1:14" x14ac:dyDescent="0.25">
      <c r="A181" t="s">
        <v>377</v>
      </c>
      <c r="B181" t="s">
        <v>378</v>
      </c>
      <c r="C181" t="s">
        <v>95</v>
      </c>
      <c r="D181" t="s">
        <v>96</v>
      </c>
      <c r="E181" s="6">
        <v>-21156</v>
      </c>
      <c r="F181" s="2">
        <v>-21156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</row>
    <row r="182" spans="1:14" x14ac:dyDescent="0.25">
      <c r="A182" t="s">
        <v>379</v>
      </c>
      <c r="B182" t="s">
        <v>380</v>
      </c>
      <c r="C182" t="s">
        <v>95</v>
      </c>
      <c r="D182" t="s">
        <v>96</v>
      </c>
      <c r="E182" s="6">
        <v>-8880.1</v>
      </c>
      <c r="F182" s="2">
        <v>-8880.1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</row>
    <row r="183" spans="1:14" x14ac:dyDescent="0.25">
      <c r="A183" t="s">
        <v>381</v>
      </c>
      <c r="B183" t="s">
        <v>382</v>
      </c>
      <c r="C183" t="s">
        <v>95</v>
      </c>
      <c r="D183" t="s">
        <v>96</v>
      </c>
      <c r="E183" s="6">
        <v>-3332557.9</v>
      </c>
      <c r="F183" s="2">
        <v>-3332557.9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</row>
    <row r="184" spans="1:14" x14ac:dyDescent="0.25">
      <c r="A184" t="s">
        <v>383</v>
      </c>
      <c r="B184" t="s">
        <v>384</v>
      </c>
      <c r="C184" t="s">
        <v>95</v>
      </c>
      <c r="D184" t="s">
        <v>96</v>
      </c>
      <c r="E184" s="6">
        <v>-13265.55</v>
      </c>
      <c r="F184" s="2">
        <v>-13265.55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</row>
    <row r="185" spans="1:14" x14ac:dyDescent="0.25">
      <c r="A185" t="s">
        <v>63</v>
      </c>
      <c r="B185" s="8" t="s">
        <v>64</v>
      </c>
      <c r="C185" t="s">
        <v>95</v>
      </c>
      <c r="D185" t="s">
        <v>96</v>
      </c>
      <c r="E185" s="6">
        <f>F185+G185+H185+I185+J185+K185+L185+M185+N185</f>
        <v>-45536.91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7">
        <v>-45536.91</v>
      </c>
    </row>
    <row r="186" spans="1:14" x14ac:dyDescent="0.25">
      <c r="A186" t="s">
        <v>63</v>
      </c>
      <c r="B186" s="8" t="s">
        <v>64</v>
      </c>
      <c r="C186" s="5">
        <v>3059900000</v>
      </c>
      <c r="D186" t="s">
        <v>577</v>
      </c>
      <c r="E186" s="6">
        <f>F186+G186+H186+I186+J186+K186+L186+M186+N186</f>
        <v>45536.91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7">
        <v>45536.91</v>
      </c>
    </row>
    <row r="187" spans="1:14" x14ac:dyDescent="0.25">
      <c r="A187" t="s">
        <v>385</v>
      </c>
      <c r="B187" t="s">
        <v>386</v>
      </c>
      <c r="C187" t="s">
        <v>95</v>
      </c>
      <c r="D187" t="s">
        <v>96</v>
      </c>
      <c r="E187" s="6">
        <v>-1242.3</v>
      </c>
      <c r="F187" s="2">
        <v>-1242.3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</row>
    <row r="188" spans="1:14" x14ac:dyDescent="0.25">
      <c r="A188" t="s">
        <v>387</v>
      </c>
      <c r="B188" t="s">
        <v>388</v>
      </c>
      <c r="C188" t="s">
        <v>95</v>
      </c>
      <c r="D188" t="s">
        <v>96</v>
      </c>
      <c r="E188" s="6">
        <v>-226713.60000000001</v>
      </c>
      <c r="F188" s="2">
        <v>-226713.60000000001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</row>
    <row r="189" spans="1:14" x14ac:dyDescent="0.25">
      <c r="A189" t="s">
        <v>389</v>
      </c>
      <c r="B189" t="s">
        <v>390</v>
      </c>
      <c r="C189" t="s">
        <v>95</v>
      </c>
      <c r="D189" t="s">
        <v>96</v>
      </c>
      <c r="E189" s="6">
        <v>-14157.3</v>
      </c>
      <c r="F189" s="2">
        <v>-14157.3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</row>
    <row r="190" spans="1:14" x14ac:dyDescent="0.25">
      <c r="A190" t="s">
        <v>391</v>
      </c>
      <c r="B190" t="s">
        <v>392</v>
      </c>
      <c r="C190" t="s">
        <v>95</v>
      </c>
      <c r="D190" t="s">
        <v>96</v>
      </c>
      <c r="E190" s="6">
        <v>-4489.5</v>
      </c>
      <c r="F190" s="2">
        <v>-4489.5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</row>
    <row r="191" spans="1:14" x14ac:dyDescent="0.25">
      <c r="A191" t="s">
        <v>393</v>
      </c>
      <c r="B191" t="s">
        <v>394</v>
      </c>
      <c r="C191" t="s">
        <v>95</v>
      </c>
      <c r="D191" t="s">
        <v>96</v>
      </c>
      <c r="E191" s="6">
        <v>-332.15</v>
      </c>
      <c r="F191" s="2">
        <v>-332.15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</row>
    <row r="192" spans="1:14" x14ac:dyDescent="0.25">
      <c r="A192" t="s">
        <v>395</v>
      </c>
      <c r="B192" t="s">
        <v>396</v>
      </c>
      <c r="C192" t="s">
        <v>95</v>
      </c>
      <c r="D192" t="s">
        <v>96</v>
      </c>
      <c r="E192" s="6">
        <v>-19368.810000000001</v>
      </c>
      <c r="F192" s="2">
        <v>-19368.810000000001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</row>
    <row r="193" spans="1:14" x14ac:dyDescent="0.25">
      <c r="A193" t="s">
        <v>397</v>
      </c>
      <c r="B193" t="s">
        <v>398</v>
      </c>
      <c r="C193" t="s">
        <v>95</v>
      </c>
      <c r="D193" t="s">
        <v>96</v>
      </c>
      <c r="E193" s="6">
        <v>-17451.599999999999</v>
      </c>
      <c r="F193" s="2">
        <v>-17451.599999999999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</row>
    <row r="194" spans="1:14" x14ac:dyDescent="0.25">
      <c r="A194" t="s">
        <v>399</v>
      </c>
      <c r="B194" t="s">
        <v>400</v>
      </c>
      <c r="C194" t="s">
        <v>95</v>
      </c>
      <c r="D194" t="s">
        <v>96</v>
      </c>
      <c r="E194" s="6">
        <v>-61032.82</v>
      </c>
      <c r="F194" s="2">
        <v>-61032.82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</row>
    <row r="195" spans="1:14" x14ac:dyDescent="0.25">
      <c r="A195" t="s">
        <v>401</v>
      </c>
      <c r="B195" t="s">
        <v>402</v>
      </c>
      <c r="C195" t="s">
        <v>95</v>
      </c>
      <c r="D195" t="s">
        <v>96</v>
      </c>
      <c r="E195" s="6">
        <v>-7330.8</v>
      </c>
      <c r="F195" s="2">
        <v>-7330.8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</row>
    <row r="196" spans="1:14" x14ac:dyDescent="0.25">
      <c r="A196" t="s">
        <v>403</v>
      </c>
      <c r="B196" t="s">
        <v>404</v>
      </c>
      <c r="C196" t="s">
        <v>95</v>
      </c>
      <c r="D196" t="s">
        <v>96</v>
      </c>
      <c r="E196" s="6">
        <v>-3792.33</v>
      </c>
      <c r="F196" s="2">
        <v>-3792.33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</row>
    <row r="197" spans="1:14" x14ac:dyDescent="0.25">
      <c r="A197" t="s">
        <v>405</v>
      </c>
      <c r="B197" t="s">
        <v>406</v>
      </c>
      <c r="C197" t="s">
        <v>95</v>
      </c>
      <c r="D197" t="s">
        <v>96</v>
      </c>
      <c r="E197" s="6">
        <v>-2140.1999999999998</v>
      </c>
      <c r="F197" s="2">
        <v>-2140.1999999999998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</row>
    <row r="198" spans="1:14" x14ac:dyDescent="0.25">
      <c r="A198" t="s">
        <v>407</v>
      </c>
      <c r="B198" t="s">
        <v>408</v>
      </c>
      <c r="C198" t="s">
        <v>95</v>
      </c>
      <c r="D198" t="s">
        <v>96</v>
      </c>
      <c r="E198" s="6">
        <v>-10110</v>
      </c>
      <c r="F198" s="2">
        <v>-10110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</row>
    <row r="199" spans="1:14" x14ac:dyDescent="0.25">
      <c r="A199" t="s">
        <v>409</v>
      </c>
      <c r="B199" s="8" t="s">
        <v>410</v>
      </c>
      <c r="C199" t="s">
        <v>95</v>
      </c>
      <c r="D199" t="s">
        <v>96</v>
      </c>
      <c r="E199" s="6">
        <v>-221.4</v>
      </c>
      <c r="F199" s="2">
        <v>-221.4</v>
      </c>
      <c r="G199" s="2">
        <v>0</v>
      </c>
      <c r="H199" s="7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</row>
    <row r="200" spans="1:14" x14ac:dyDescent="0.25">
      <c r="A200" t="s">
        <v>411</v>
      </c>
      <c r="B200" t="s">
        <v>412</v>
      </c>
      <c r="C200" t="s">
        <v>95</v>
      </c>
      <c r="D200" t="s">
        <v>96</v>
      </c>
      <c r="E200" s="6">
        <v>-1028.28</v>
      </c>
      <c r="F200" s="2">
        <v>-1028.28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</row>
    <row r="201" spans="1:14" x14ac:dyDescent="0.25">
      <c r="A201" t="s">
        <v>413</v>
      </c>
      <c r="B201" t="s">
        <v>414</v>
      </c>
      <c r="C201" t="s">
        <v>95</v>
      </c>
      <c r="D201" t="s">
        <v>96</v>
      </c>
      <c r="E201" s="6">
        <v>-8502.81</v>
      </c>
      <c r="F201" s="2">
        <v>-8502.81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</row>
    <row r="202" spans="1:14" x14ac:dyDescent="0.25">
      <c r="A202" t="s">
        <v>415</v>
      </c>
      <c r="B202" t="s">
        <v>416</v>
      </c>
      <c r="C202" t="s">
        <v>95</v>
      </c>
      <c r="D202" t="s">
        <v>96</v>
      </c>
      <c r="E202" s="6">
        <v>-26297.4</v>
      </c>
      <c r="F202" s="2">
        <v>-26297.4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</row>
    <row r="203" spans="1:14" x14ac:dyDescent="0.25">
      <c r="A203" s="5">
        <v>1164066</v>
      </c>
      <c r="B203" t="s">
        <v>510</v>
      </c>
      <c r="C203" s="5">
        <v>3050300000</v>
      </c>
      <c r="D203" s="19" t="s">
        <v>567</v>
      </c>
      <c r="E203" s="6">
        <f>F203</f>
        <v>-1116.05</v>
      </c>
      <c r="F203" s="2">
        <v>-1116.05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</row>
    <row r="204" spans="1:14" x14ac:dyDescent="0.25">
      <c r="A204" t="s">
        <v>417</v>
      </c>
      <c r="B204" t="s">
        <v>418</v>
      </c>
      <c r="C204" t="s">
        <v>95</v>
      </c>
      <c r="D204" t="s">
        <v>96</v>
      </c>
      <c r="E204" s="6">
        <v>-5012</v>
      </c>
      <c r="F204" s="2">
        <v>-5012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</row>
    <row r="205" spans="1:14" x14ac:dyDescent="0.25">
      <c r="A205" t="s">
        <v>419</v>
      </c>
      <c r="B205" t="s">
        <v>420</v>
      </c>
      <c r="C205" t="s">
        <v>95</v>
      </c>
      <c r="D205" t="s">
        <v>96</v>
      </c>
      <c r="E205" s="6">
        <v>-46555.5</v>
      </c>
      <c r="F205" s="2">
        <v>-46555.5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</row>
    <row r="206" spans="1:14" x14ac:dyDescent="0.25">
      <c r="A206" t="s">
        <v>421</v>
      </c>
      <c r="B206" t="s">
        <v>422</v>
      </c>
      <c r="C206" t="s">
        <v>95</v>
      </c>
      <c r="D206" t="s">
        <v>96</v>
      </c>
      <c r="E206" s="6">
        <v>-3843.75</v>
      </c>
      <c r="F206" s="2">
        <v>-3843.75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</row>
    <row r="207" spans="1:14" x14ac:dyDescent="0.25">
      <c r="A207" t="s">
        <v>423</v>
      </c>
      <c r="B207" t="s">
        <v>424</v>
      </c>
      <c r="C207" t="s">
        <v>95</v>
      </c>
      <c r="D207" t="s">
        <v>96</v>
      </c>
      <c r="E207" s="6">
        <v>-25040.59</v>
      </c>
      <c r="F207" s="2">
        <v>-25040.59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</row>
    <row r="208" spans="1:14" x14ac:dyDescent="0.25">
      <c r="A208" t="s">
        <v>425</v>
      </c>
      <c r="B208" t="s">
        <v>426</v>
      </c>
      <c r="C208" t="s">
        <v>95</v>
      </c>
      <c r="D208" t="s">
        <v>96</v>
      </c>
      <c r="E208" s="6">
        <v>-4250</v>
      </c>
      <c r="F208" s="2">
        <v>-4250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</row>
    <row r="209" spans="1:15" x14ac:dyDescent="0.25">
      <c r="A209" t="s">
        <v>427</v>
      </c>
      <c r="B209" t="s">
        <v>428</v>
      </c>
      <c r="C209" t="s">
        <v>95</v>
      </c>
      <c r="D209" t="s">
        <v>96</v>
      </c>
      <c r="E209" s="6">
        <v>-7377.54</v>
      </c>
      <c r="F209" s="2">
        <v>-7377.54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</row>
    <row r="210" spans="1:15" x14ac:dyDescent="0.25">
      <c r="A210" t="s">
        <v>429</v>
      </c>
      <c r="B210" t="s">
        <v>430</v>
      </c>
      <c r="C210" t="s">
        <v>95</v>
      </c>
      <c r="D210" t="s">
        <v>96</v>
      </c>
      <c r="E210" s="6">
        <v>-2337</v>
      </c>
      <c r="F210" s="2">
        <v>-2337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</row>
    <row r="211" spans="1:15" x14ac:dyDescent="0.25">
      <c r="A211" t="s">
        <v>431</v>
      </c>
      <c r="B211" t="s">
        <v>432</v>
      </c>
      <c r="C211" t="s">
        <v>95</v>
      </c>
      <c r="D211" t="s">
        <v>96</v>
      </c>
      <c r="E211" s="6">
        <v>-3480.9</v>
      </c>
      <c r="F211" s="2">
        <v>-3480.9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</row>
    <row r="212" spans="1:15" x14ac:dyDescent="0.25">
      <c r="A212" t="s">
        <v>433</v>
      </c>
      <c r="B212" t="s">
        <v>434</v>
      </c>
      <c r="C212" t="s">
        <v>95</v>
      </c>
      <c r="D212" t="s">
        <v>96</v>
      </c>
      <c r="E212" s="6">
        <v>-199</v>
      </c>
      <c r="F212" s="2">
        <v>-199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</row>
    <row r="213" spans="1:15" x14ac:dyDescent="0.25">
      <c r="A213" t="s">
        <v>435</v>
      </c>
      <c r="B213" t="s">
        <v>436</v>
      </c>
      <c r="C213" t="s">
        <v>95</v>
      </c>
      <c r="D213" t="s">
        <v>96</v>
      </c>
      <c r="E213" s="6">
        <v>-6285.3</v>
      </c>
      <c r="F213" s="2">
        <v>-6285.3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</row>
    <row r="214" spans="1:15" x14ac:dyDescent="0.25">
      <c r="A214" t="s">
        <v>437</v>
      </c>
      <c r="B214" t="s">
        <v>438</v>
      </c>
      <c r="C214" t="s">
        <v>95</v>
      </c>
      <c r="D214" t="s">
        <v>96</v>
      </c>
      <c r="E214" s="6">
        <v>-6060.33</v>
      </c>
      <c r="F214" s="2">
        <v>-6060.33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</row>
    <row r="215" spans="1:15" x14ac:dyDescent="0.25">
      <c r="A215" t="s">
        <v>439</v>
      </c>
      <c r="B215" t="s">
        <v>440</v>
      </c>
      <c r="C215" t="s">
        <v>95</v>
      </c>
      <c r="D215" t="s">
        <v>96</v>
      </c>
      <c r="E215" s="6">
        <v>-81057</v>
      </c>
      <c r="F215" s="2">
        <v>-81057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0"/>
    </row>
    <row r="216" spans="1:15" x14ac:dyDescent="0.25">
      <c r="A216" t="s">
        <v>441</v>
      </c>
      <c r="B216" t="s">
        <v>442</v>
      </c>
      <c r="C216" t="s">
        <v>95</v>
      </c>
      <c r="D216" t="s">
        <v>96</v>
      </c>
      <c r="E216" s="6">
        <v>-244.77</v>
      </c>
      <c r="F216" s="2">
        <v>-244.77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</row>
    <row r="217" spans="1:15" x14ac:dyDescent="0.25">
      <c r="A217" t="s">
        <v>443</v>
      </c>
      <c r="B217" t="s">
        <v>444</v>
      </c>
      <c r="C217" t="s">
        <v>95</v>
      </c>
      <c r="D217" t="s">
        <v>96</v>
      </c>
      <c r="E217" s="6">
        <v>-5900</v>
      </c>
      <c r="F217" s="2">
        <v>-5900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</row>
    <row r="218" spans="1:15" x14ac:dyDescent="0.25">
      <c r="A218" t="s">
        <v>445</v>
      </c>
      <c r="B218" t="s">
        <v>446</v>
      </c>
      <c r="C218" t="s">
        <v>95</v>
      </c>
      <c r="D218" t="s">
        <v>96</v>
      </c>
      <c r="E218" s="6">
        <v>-5800</v>
      </c>
      <c r="F218" s="2">
        <v>-5800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</row>
    <row r="219" spans="1:15" x14ac:dyDescent="0.25">
      <c r="A219" t="s">
        <v>447</v>
      </c>
      <c r="B219" t="s">
        <v>448</v>
      </c>
      <c r="C219" t="s">
        <v>95</v>
      </c>
      <c r="D219" t="s">
        <v>96</v>
      </c>
      <c r="E219" s="6">
        <v>-1062.72</v>
      </c>
      <c r="F219" s="2">
        <v>-1062.72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</row>
    <row r="220" spans="1:15" x14ac:dyDescent="0.25">
      <c r="A220" t="s">
        <v>449</v>
      </c>
      <c r="B220" t="s">
        <v>450</v>
      </c>
      <c r="C220" t="s">
        <v>95</v>
      </c>
      <c r="D220" t="s">
        <v>96</v>
      </c>
      <c r="E220" s="6">
        <v>-21523.52</v>
      </c>
      <c r="F220" s="2">
        <v>-21523.52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</row>
    <row r="221" spans="1:15" x14ac:dyDescent="0.25">
      <c r="A221" t="s">
        <v>451</v>
      </c>
      <c r="B221" t="s">
        <v>452</v>
      </c>
      <c r="C221" t="s">
        <v>95</v>
      </c>
      <c r="D221" t="s">
        <v>96</v>
      </c>
      <c r="E221" s="6">
        <v>-186345</v>
      </c>
      <c r="F221" s="2">
        <v>-186345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</row>
    <row r="222" spans="1:15" x14ac:dyDescent="0.25">
      <c r="A222" t="s">
        <v>453</v>
      </c>
      <c r="B222" t="s">
        <v>454</v>
      </c>
      <c r="C222" t="s">
        <v>95</v>
      </c>
      <c r="D222" t="s">
        <v>96</v>
      </c>
      <c r="E222" s="6">
        <v>-176651.37</v>
      </c>
      <c r="F222" s="2">
        <v>-176651.37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</row>
    <row r="223" spans="1:15" x14ac:dyDescent="0.25">
      <c r="A223" t="s">
        <v>455</v>
      </c>
      <c r="B223" t="s">
        <v>456</v>
      </c>
      <c r="C223" t="s">
        <v>95</v>
      </c>
      <c r="D223" t="s">
        <v>96</v>
      </c>
      <c r="E223" s="6">
        <v>-24100.720000000001</v>
      </c>
      <c r="F223" s="2">
        <v>-24100.720000000001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</row>
    <row r="224" spans="1:15" x14ac:dyDescent="0.25">
      <c r="A224" t="s">
        <v>457</v>
      </c>
      <c r="B224" t="s">
        <v>458</v>
      </c>
      <c r="C224" t="s">
        <v>95</v>
      </c>
      <c r="D224" t="s">
        <v>96</v>
      </c>
      <c r="E224" s="6">
        <v>-61008</v>
      </c>
      <c r="F224" s="2">
        <v>-61008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</row>
    <row r="225" spans="1:14" x14ac:dyDescent="0.25">
      <c r="A225" t="s">
        <v>459</v>
      </c>
      <c r="B225" t="s">
        <v>460</v>
      </c>
      <c r="C225" t="s">
        <v>95</v>
      </c>
      <c r="D225" t="s">
        <v>96</v>
      </c>
      <c r="E225" s="6">
        <v>-9255.82</v>
      </c>
      <c r="F225" s="2">
        <v>-9255.82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</row>
    <row r="226" spans="1:14" x14ac:dyDescent="0.25">
      <c r="A226" t="s">
        <v>461</v>
      </c>
      <c r="B226" t="s">
        <v>462</v>
      </c>
      <c r="C226" t="s">
        <v>95</v>
      </c>
      <c r="D226" t="s">
        <v>96</v>
      </c>
      <c r="E226" s="6">
        <v>-4858.5</v>
      </c>
      <c r="F226" s="2">
        <v>-4858.5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</row>
    <row r="227" spans="1:14" x14ac:dyDescent="0.25">
      <c r="A227" t="s">
        <v>463</v>
      </c>
      <c r="B227" t="s">
        <v>464</v>
      </c>
      <c r="C227" t="s">
        <v>95</v>
      </c>
      <c r="D227" t="s">
        <v>96</v>
      </c>
      <c r="E227" s="6">
        <v>-5900</v>
      </c>
      <c r="F227" s="2">
        <v>-5900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</row>
    <row r="228" spans="1:14" x14ac:dyDescent="0.25">
      <c r="A228" t="s">
        <v>465</v>
      </c>
      <c r="B228" t="s">
        <v>466</v>
      </c>
      <c r="C228" t="s">
        <v>95</v>
      </c>
      <c r="D228" t="s">
        <v>96</v>
      </c>
      <c r="E228" s="6">
        <v>-1045.5</v>
      </c>
      <c r="F228" s="2">
        <v>-1045.5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</row>
    <row r="229" spans="1:14" x14ac:dyDescent="0.25">
      <c r="A229" t="s">
        <v>467</v>
      </c>
      <c r="B229" t="s">
        <v>468</v>
      </c>
      <c r="C229" t="s">
        <v>95</v>
      </c>
      <c r="D229" t="s">
        <v>96</v>
      </c>
      <c r="E229" s="6">
        <v>-6598.59</v>
      </c>
      <c r="F229" s="2">
        <v>-6598.59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</row>
    <row r="230" spans="1:14" x14ac:dyDescent="0.25">
      <c r="A230" t="s">
        <v>469</v>
      </c>
      <c r="B230" t="s">
        <v>470</v>
      </c>
      <c r="C230" t="s">
        <v>95</v>
      </c>
      <c r="D230" t="s">
        <v>96</v>
      </c>
      <c r="E230" s="6">
        <v>-253</v>
      </c>
      <c r="F230" s="2">
        <v>-253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</row>
    <row r="231" spans="1:14" x14ac:dyDescent="0.25">
      <c r="A231" t="s">
        <v>471</v>
      </c>
      <c r="B231" t="s">
        <v>472</v>
      </c>
      <c r="C231" t="s">
        <v>95</v>
      </c>
      <c r="D231" t="s">
        <v>96</v>
      </c>
      <c r="E231" s="6">
        <v>-5114.46</v>
      </c>
      <c r="F231" s="2">
        <v>-5114.46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</row>
    <row r="232" spans="1:14" x14ac:dyDescent="0.25">
      <c r="A232" t="s">
        <v>473</v>
      </c>
      <c r="B232" t="s">
        <v>474</v>
      </c>
      <c r="C232" t="s">
        <v>95</v>
      </c>
      <c r="D232" t="s">
        <v>96</v>
      </c>
      <c r="E232" s="6">
        <v>-84734.52</v>
      </c>
      <c r="F232" s="2">
        <v>-84734.52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</row>
    <row r="233" spans="1:14" x14ac:dyDescent="0.25">
      <c r="A233" s="5">
        <v>1213690</v>
      </c>
      <c r="B233" t="s">
        <v>582</v>
      </c>
      <c r="C233" s="5">
        <v>3400000000</v>
      </c>
      <c r="D233" t="s">
        <v>579</v>
      </c>
      <c r="E233" s="6">
        <f>F233+G233+H233</f>
        <v>-140.49</v>
      </c>
      <c r="F233" s="2">
        <v>-140.49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</row>
    <row r="234" spans="1:14" x14ac:dyDescent="0.25">
      <c r="A234" t="s">
        <v>475</v>
      </c>
      <c r="B234" t="s">
        <v>476</v>
      </c>
      <c r="C234" t="s">
        <v>95</v>
      </c>
      <c r="D234" t="s">
        <v>96</v>
      </c>
      <c r="E234" s="6">
        <v>-7749</v>
      </c>
      <c r="F234" s="2">
        <v>-7749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</row>
    <row r="235" spans="1:14" x14ac:dyDescent="0.25">
      <c r="A235" t="s">
        <v>477</v>
      </c>
      <c r="B235" t="s">
        <v>478</v>
      </c>
      <c r="C235" t="s">
        <v>95</v>
      </c>
      <c r="D235" t="s">
        <v>96</v>
      </c>
      <c r="E235" s="6">
        <v>-6765</v>
      </c>
      <c r="F235" s="2">
        <v>-6765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</row>
    <row r="236" spans="1:14" x14ac:dyDescent="0.25">
      <c r="A236" t="s">
        <v>477</v>
      </c>
      <c r="B236" t="s">
        <v>478</v>
      </c>
      <c r="C236" s="5">
        <v>3050300000</v>
      </c>
      <c r="D236" s="19" t="s">
        <v>567</v>
      </c>
      <c r="E236" s="6">
        <f>F236</f>
        <v>-5950</v>
      </c>
      <c r="F236" s="2">
        <v>-5950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</row>
    <row r="237" spans="1:14" x14ac:dyDescent="0.25">
      <c r="A237" t="s">
        <v>479</v>
      </c>
      <c r="B237" t="s">
        <v>480</v>
      </c>
      <c r="C237" t="s">
        <v>95</v>
      </c>
      <c r="D237" t="s">
        <v>96</v>
      </c>
      <c r="E237" s="6">
        <v>-10326.530000000001</v>
      </c>
      <c r="F237" s="2">
        <v>-10326.530000000001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</row>
    <row r="238" spans="1:14" x14ac:dyDescent="0.25">
      <c r="A238" t="s">
        <v>481</v>
      </c>
      <c r="B238" t="s">
        <v>482</v>
      </c>
      <c r="C238" t="s">
        <v>95</v>
      </c>
      <c r="D238" t="s">
        <v>96</v>
      </c>
      <c r="E238" s="6">
        <v>-6605.1</v>
      </c>
      <c r="F238" s="2">
        <v>-6605.1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</row>
    <row r="239" spans="1:14" x14ac:dyDescent="0.25">
      <c r="A239" t="s">
        <v>483</v>
      </c>
      <c r="B239" t="s">
        <v>484</v>
      </c>
      <c r="C239" t="s">
        <v>95</v>
      </c>
      <c r="D239" t="s">
        <v>96</v>
      </c>
      <c r="E239" s="6">
        <v>-8108.31</v>
      </c>
      <c r="F239" s="2">
        <v>-8108.31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</row>
    <row r="240" spans="1:14" x14ac:dyDescent="0.25">
      <c r="A240" t="s">
        <v>485</v>
      </c>
      <c r="B240" t="s">
        <v>486</v>
      </c>
      <c r="C240" t="s">
        <v>95</v>
      </c>
      <c r="D240" t="s">
        <v>96</v>
      </c>
      <c r="E240" s="6">
        <v>-2321.4699999999998</v>
      </c>
      <c r="F240" s="2">
        <v>-2321.4699999999998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</row>
    <row r="241" spans="1:14" x14ac:dyDescent="0.25">
      <c r="A241" t="s">
        <v>487</v>
      </c>
      <c r="B241" t="s">
        <v>488</v>
      </c>
      <c r="C241" t="s">
        <v>95</v>
      </c>
      <c r="D241" t="s">
        <v>96</v>
      </c>
      <c r="E241" s="6">
        <v>-17852.04</v>
      </c>
      <c r="F241" s="2">
        <v>-17852.04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</row>
    <row r="242" spans="1:14" x14ac:dyDescent="0.25">
      <c r="A242" t="s">
        <v>489</v>
      </c>
      <c r="B242" t="s">
        <v>490</v>
      </c>
      <c r="C242" t="s">
        <v>95</v>
      </c>
      <c r="D242" t="s">
        <v>96</v>
      </c>
      <c r="E242" s="6">
        <v>-14512.23</v>
      </c>
      <c r="F242" s="2">
        <v>-14512.23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</row>
    <row r="243" spans="1:14" x14ac:dyDescent="0.25">
      <c r="A243" t="s">
        <v>491</v>
      </c>
      <c r="B243" t="s">
        <v>581</v>
      </c>
      <c r="C243" t="s">
        <v>95</v>
      </c>
      <c r="D243" t="s">
        <v>96</v>
      </c>
      <c r="E243" s="6">
        <v>-929.8</v>
      </c>
      <c r="F243" s="2">
        <v>-929.8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</row>
    <row r="244" spans="1:14" x14ac:dyDescent="0.25">
      <c r="A244" t="s">
        <v>492</v>
      </c>
      <c r="B244" t="s">
        <v>580</v>
      </c>
      <c r="C244" t="s">
        <v>95</v>
      </c>
      <c r="D244" t="s">
        <v>96</v>
      </c>
      <c r="E244" s="6">
        <v>-700</v>
      </c>
      <c r="F244" s="2">
        <v>-700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</row>
    <row r="245" spans="1:14" x14ac:dyDescent="0.25">
      <c r="A245" t="s">
        <v>492</v>
      </c>
      <c r="B245" t="s">
        <v>580</v>
      </c>
      <c r="C245" s="5">
        <v>3059900000</v>
      </c>
      <c r="D245" t="s">
        <v>577</v>
      </c>
      <c r="E245" s="6">
        <f>F245+G245+H245+I245+J245+K245+L245+M245+N245</f>
        <v>700</v>
      </c>
      <c r="F245" s="2">
        <v>700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</row>
    <row r="246" spans="1:14" x14ac:dyDescent="0.25">
      <c r="A246" t="s">
        <v>55</v>
      </c>
      <c r="B246" t="s">
        <v>56</v>
      </c>
      <c r="C246" t="s">
        <v>95</v>
      </c>
      <c r="D246" t="s">
        <v>96</v>
      </c>
      <c r="E246" s="6">
        <v>-730.4</v>
      </c>
      <c r="F246" s="2">
        <v>-730.4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</row>
    <row r="247" spans="1:14" x14ac:dyDescent="0.25">
      <c r="A247" t="s">
        <v>499</v>
      </c>
      <c r="B247" t="s">
        <v>500</v>
      </c>
      <c r="C247" t="s">
        <v>95</v>
      </c>
      <c r="D247" t="s">
        <v>96</v>
      </c>
      <c r="E247" s="6">
        <v>-10236.76</v>
      </c>
      <c r="F247" s="2">
        <v>-10236.76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</row>
    <row r="248" spans="1:14" s="3" customFormat="1" x14ac:dyDescent="0.25">
      <c r="E248" s="4">
        <f>SUM(E19:E247)</f>
        <v>-10180814.100000003</v>
      </c>
      <c r="F248" s="4">
        <f t="shared" ref="F248:N248" si="1">SUM(F19:F247)</f>
        <v>-10180813.900000004</v>
      </c>
      <c r="G248" s="4">
        <f t="shared" si="1"/>
        <v>0</v>
      </c>
      <c r="H248" s="4">
        <f t="shared" si="1"/>
        <v>0</v>
      </c>
      <c r="I248" s="4">
        <f t="shared" si="1"/>
        <v>0</v>
      </c>
      <c r="J248" s="4">
        <f t="shared" si="1"/>
        <v>0</v>
      </c>
      <c r="K248" s="4">
        <f t="shared" si="1"/>
        <v>0</v>
      </c>
      <c r="L248" s="4">
        <f t="shared" si="1"/>
        <v>0</v>
      </c>
      <c r="M248" s="4">
        <f t="shared" si="1"/>
        <v>0</v>
      </c>
      <c r="N248" s="4">
        <f t="shared" si="1"/>
        <v>0</v>
      </c>
    </row>
    <row r="249" spans="1:14" x14ac:dyDescent="0.25">
      <c r="E249" s="6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t="s">
        <v>4</v>
      </c>
      <c r="B250" t="s">
        <v>5</v>
      </c>
      <c r="C250" t="s">
        <v>85</v>
      </c>
      <c r="D250" t="s">
        <v>86</v>
      </c>
      <c r="E250" s="6">
        <v>-1405.41</v>
      </c>
      <c r="F250" s="2">
        <v>-1405.41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</row>
    <row r="251" spans="1:14" x14ac:dyDescent="0.25">
      <c r="A251" t="s">
        <v>0</v>
      </c>
      <c r="B251" t="s">
        <v>1</v>
      </c>
      <c r="C251" t="s">
        <v>87</v>
      </c>
      <c r="D251" t="s">
        <v>88</v>
      </c>
      <c r="E251" s="6">
        <v>-28316.09</v>
      </c>
      <c r="F251" s="2">
        <v>-28316.09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</row>
    <row r="252" spans="1:14" x14ac:dyDescent="0.25">
      <c r="A252" t="s">
        <v>4</v>
      </c>
      <c r="B252" t="s">
        <v>5</v>
      </c>
      <c r="C252" t="s">
        <v>87</v>
      </c>
      <c r="D252" t="s">
        <v>88</v>
      </c>
      <c r="E252" s="6">
        <v>-11726.22</v>
      </c>
      <c r="F252" s="2">
        <v>-11726.22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</row>
    <row r="253" spans="1:14" x14ac:dyDescent="0.25">
      <c r="A253" t="s">
        <v>10</v>
      </c>
      <c r="B253" t="s">
        <v>1</v>
      </c>
      <c r="C253" t="s">
        <v>87</v>
      </c>
      <c r="D253" t="s">
        <v>88</v>
      </c>
      <c r="E253" s="6">
        <v>-95791.66</v>
      </c>
      <c r="F253" s="2">
        <v>-95791.66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</row>
    <row r="254" spans="1:14" x14ac:dyDescent="0.25">
      <c r="A254" t="s">
        <v>11</v>
      </c>
      <c r="B254" t="s">
        <v>12</v>
      </c>
      <c r="C254" t="s">
        <v>87</v>
      </c>
      <c r="D254" t="s">
        <v>88</v>
      </c>
      <c r="E254" s="6">
        <v>-1476</v>
      </c>
      <c r="F254" s="2">
        <v>-1476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25">
      <c r="D255" s="19" t="s">
        <v>586</v>
      </c>
      <c r="E255" s="6">
        <v>-326810.12</v>
      </c>
      <c r="F255" s="2"/>
      <c r="G255" s="2"/>
      <c r="H255" s="2"/>
      <c r="I255" s="2"/>
      <c r="J255" s="2"/>
      <c r="K255" s="2"/>
      <c r="L255" s="2"/>
      <c r="M255" s="2"/>
      <c r="N255" s="2"/>
    </row>
    <row r="256" spans="1:14" s="3" customFormat="1" x14ac:dyDescent="0.25">
      <c r="E256" s="4">
        <f>SUM(E250:E255)</f>
        <v>-465525.5</v>
      </c>
      <c r="F256" s="4">
        <f t="shared" ref="F256:N256" si="2">SUM(F250:F255)</f>
        <v>-138715.38</v>
      </c>
      <c r="G256" s="4">
        <f t="shared" si="2"/>
        <v>0</v>
      </c>
      <c r="H256" s="4">
        <f t="shared" si="2"/>
        <v>0</v>
      </c>
      <c r="I256" s="4">
        <f t="shared" si="2"/>
        <v>0</v>
      </c>
      <c r="J256" s="4">
        <f t="shared" si="2"/>
        <v>0</v>
      </c>
      <c r="K256" s="4">
        <f t="shared" si="2"/>
        <v>0</v>
      </c>
      <c r="L256" s="4">
        <f t="shared" si="2"/>
        <v>0</v>
      </c>
      <c r="M256" s="4">
        <f t="shared" si="2"/>
        <v>0</v>
      </c>
      <c r="N256" s="4">
        <f t="shared" si="2"/>
        <v>0</v>
      </c>
    </row>
    <row r="257" spans="1:14" x14ac:dyDescent="0.25">
      <c r="E257" s="6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t="s">
        <v>99</v>
      </c>
      <c r="B258" t="s">
        <v>100</v>
      </c>
      <c r="C258" t="s">
        <v>501</v>
      </c>
      <c r="D258" t="s">
        <v>502</v>
      </c>
      <c r="E258" s="6">
        <v>-44815.16</v>
      </c>
      <c r="F258" s="2">
        <v>-44815.16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</row>
    <row r="259" spans="1:14" x14ac:dyDescent="0.25">
      <c r="A259" t="s">
        <v>503</v>
      </c>
      <c r="B259" t="s">
        <v>504</v>
      </c>
      <c r="C259" t="s">
        <v>501</v>
      </c>
      <c r="D259" t="s">
        <v>502</v>
      </c>
      <c r="E259" s="6">
        <v>-7375.57</v>
      </c>
      <c r="F259" s="2">
        <v>-7375.57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</row>
    <row r="260" spans="1:14" x14ac:dyDescent="0.25">
      <c r="A260" t="s">
        <v>171</v>
      </c>
      <c r="B260" t="s">
        <v>172</v>
      </c>
      <c r="C260" t="s">
        <v>501</v>
      </c>
      <c r="D260" t="s">
        <v>502</v>
      </c>
      <c r="E260" s="6">
        <v>-23001</v>
      </c>
      <c r="F260" s="2">
        <v>-23001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25">
      <c r="A261" t="s">
        <v>179</v>
      </c>
      <c r="B261" t="s">
        <v>180</v>
      </c>
      <c r="C261" t="s">
        <v>501</v>
      </c>
      <c r="D261" t="s">
        <v>502</v>
      </c>
      <c r="E261" s="6">
        <v>-1715.85</v>
      </c>
      <c r="F261" s="2">
        <v>-1715.85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</row>
    <row r="262" spans="1:14" x14ac:dyDescent="0.25">
      <c r="A262" t="s">
        <v>181</v>
      </c>
      <c r="B262" t="s">
        <v>182</v>
      </c>
      <c r="C262" t="s">
        <v>501</v>
      </c>
      <c r="D262" t="s">
        <v>502</v>
      </c>
      <c r="E262" s="6">
        <v>-37224.25</v>
      </c>
      <c r="F262" s="2">
        <v>-37224.25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</row>
    <row r="263" spans="1:14" x14ac:dyDescent="0.25">
      <c r="A263" t="s">
        <v>505</v>
      </c>
      <c r="B263" t="s">
        <v>506</v>
      </c>
      <c r="C263" t="s">
        <v>501</v>
      </c>
      <c r="D263" t="s">
        <v>502</v>
      </c>
      <c r="E263" s="6">
        <v>-2162.83</v>
      </c>
      <c r="F263" s="2">
        <v>-2162.83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</row>
    <row r="264" spans="1:14" x14ac:dyDescent="0.25">
      <c r="A264" t="s">
        <v>507</v>
      </c>
      <c r="B264" t="s">
        <v>508</v>
      </c>
      <c r="C264" t="s">
        <v>501</v>
      </c>
      <c r="D264" t="s">
        <v>502</v>
      </c>
      <c r="E264" s="6">
        <v>-10578</v>
      </c>
      <c r="F264" s="2">
        <v>-10578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</row>
    <row r="265" spans="1:14" x14ac:dyDescent="0.25">
      <c r="A265" t="s">
        <v>385</v>
      </c>
      <c r="B265" t="s">
        <v>386</v>
      </c>
      <c r="C265" t="s">
        <v>501</v>
      </c>
      <c r="D265" t="s">
        <v>502</v>
      </c>
      <c r="E265" s="6">
        <v>-122998.77</v>
      </c>
      <c r="F265" s="2">
        <v>-122998.77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</row>
    <row r="266" spans="1:14" x14ac:dyDescent="0.25">
      <c r="A266" t="s">
        <v>509</v>
      </c>
      <c r="B266" t="s">
        <v>510</v>
      </c>
      <c r="C266" t="s">
        <v>501</v>
      </c>
      <c r="D266" t="s">
        <v>502</v>
      </c>
      <c r="E266" s="6">
        <v>-9606.25</v>
      </c>
      <c r="F266" s="2">
        <v>-9606.25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</row>
    <row r="267" spans="1:14" x14ac:dyDescent="0.25">
      <c r="A267" t="s">
        <v>511</v>
      </c>
      <c r="B267" t="s">
        <v>512</v>
      </c>
      <c r="C267" t="s">
        <v>501</v>
      </c>
      <c r="D267" t="s">
        <v>502</v>
      </c>
      <c r="E267" s="6">
        <v>-7015.92</v>
      </c>
      <c r="F267" s="2">
        <v>-7015.92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</row>
    <row r="268" spans="1:14" x14ac:dyDescent="0.25">
      <c r="A268" t="s">
        <v>513</v>
      </c>
      <c r="B268" t="s">
        <v>514</v>
      </c>
      <c r="C268" t="s">
        <v>501</v>
      </c>
      <c r="D268" t="s">
        <v>502</v>
      </c>
      <c r="E268" s="6">
        <v>-11562</v>
      </c>
      <c r="F268" s="2">
        <v>-11562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</row>
    <row r="269" spans="1:14" s="3" customFormat="1" x14ac:dyDescent="0.25">
      <c r="E269" s="4">
        <f>SUM(E258:E268)</f>
        <v>-278055.60000000003</v>
      </c>
      <c r="F269" s="4">
        <f t="shared" ref="F269:N269" si="3">SUM(F258:F268)</f>
        <v>-278055.60000000003</v>
      </c>
      <c r="G269" s="4">
        <f t="shared" si="3"/>
        <v>0</v>
      </c>
      <c r="H269" s="4">
        <f t="shared" si="3"/>
        <v>0</v>
      </c>
      <c r="I269" s="4">
        <f t="shared" si="3"/>
        <v>0</v>
      </c>
      <c r="J269" s="4">
        <f t="shared" si="3"/>
        <v>0</v>
      </c>
      <c r="K269" s="4">
        <f t="shared" si="3"/>
        <v>0</v>
      </c>
      <c r="L269" s="4">
        <f t="shared" si="3"/>
        <v>0</v>
      </c>
      <c r="M269" s="4">
        <f t="shared" si="3"/>
        <v>0</v>
      </c>
      <c r="N269" s="4">
        <f t="shared" si="3"/>
        <v>0</v>
      </c>
    </row>
    <row r="270" spans="1:14" x14ac:dyDescent="0.25">
      <c r="E270" s="6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t="s">
        <v>515</v>
      </c>
      <c r="B271" t="s">
        <v>516</v>
      </c>
      <c r="C271" t="s">
        <v>517</v>
      </c>
      <c r="D271" t="s">
        <v>518</v>
      </c>
      <c r="E271" s="6">
        <v>-8500</v>
      </c>
      <c r="F271" s="2">
        <v>-8500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</row>
    <row r="272" spans="1:14" x14ac:dyDescent="0.25">
      <c r="A272" t="s">
        <v>519</v>
      </c>
      <c r="B272" t="s">
        <v>46</v>
      </c>
      <c r="C272" t="s">
        <v>517</v>
      </c>
      <c r="D272" t="s">
        <v>518</v>
      </c>
      <c r="E272" s="6">
        <v>-37152.44</v>
      </c>
      <c r="F272" s="2">
        <v>-37152.44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</row>
    <row r="273" spans="1:14" x14ac:dyDescent="0.25">
      <c r="A273" t="s">
        <v>520</v>
      </c>
      <c r="B273" t="s">
        <v>521</v>
      </c>
      <c r="C273" t="s">
        <v>517</v>
      </c>
      <c r="D273" t="s">
        <v>518</v>
      </c>
      <c r="E273" s="6">
        <v>-521.27</v>
      </c>
      <c r="F273" s="2">
        <v>-521.27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</row>
    <row r="274" spans="1:14" x14ac:dyDescent="0.25">
      <c r="A274" t="s">
        <v>522</v>
      </c>
      <c r="B274" t="s">
        <v>523</v>
      </c>
      <c r="C274" t="s">
        <v>517</v>
      </c>
      <c r="D274" t="s">
        <v>518</v>
      </c>
      <c r="E274" s="6">
        <v>-1374</v>
      </c>
      <c r="F274" s="2">
        <v>-1374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</row>
    <row r="275" spans="1:14" x14ac:dyDescent="0.25">
      <c r="A275" t="s">
        <v>524</v>
      </c>
      <c r="B275" t="s">
        <v>525</v>
      </c>
      <c r="C275" t="s">
        <v>517</v>
      </c>
      <c r="D275" t="s">
        <v>518</v>
      </c>
      <c r="E275" s="6">
        <v>-48777</v>
      </c>
      <c r="F275" s="2">
        <v>-48777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</row>
    <row r="276" spans="1:14" x14ac:dyDescent="0.25">
      <c r="A276" t="s">
        <v>526</v>
      </c>
      <c r="B276" t="s">
        <v>527</v>
      </c>
      <c r="C276" t="s">
        <v>517</v>
      </c>
      <c r="D276" t="s">
        <v>518</v>
      </c>
      <c r="E276" s="6">
        <v>-14659.19</v>
      </c>
      <c r="F276" s="2">
        <v>-14659.19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</row>
    <row r="277" spans="1:14" x14ac:dyDescent="0.25">
      <c r="A277" t="s">
        <v>528</v>
      </c>
      <c r="B277" t="s">
        <v>529</v>
      </c>
      <c r="C277" t="s">
        <v>517</v>
      </c>
      <c r="D277" t="s">
        <v>518</v>
      </c>
      <c r="E277" s="6">
        <v>-15405.04</v>
      </c>
      <c r="F277" s="2">
        <v>-15405.04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</row>
    <row r="278" spans="1:14" x14ac:dyDescent="0.25">
      <c r="A278" t="s">
        <v>530</v>
      </c>
      <c r="B278" t="s">
        <v>531</v>
      </c>
      <c r="C278" t="s">
        <v>517</v>
      </c>
      <c r="D278" t="s">
        <v>518</v>
      </c>
      <c r="E278" s="6">
        <v>-3200</v>
      </c>
      <c r="F278" s="2">
        <v>-3200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</row>
    <row r="279" spans="1:14" x14ac:dyDescent="0.25">
      <c r="A279" t="s">
        <v>532</v>
      </c>
      <c r="B279" t="s">
        <v>46</v>
      </c>
      <c r="C279" t="s">
        <v>517</v>
      </c>
      <c r="D279" t="s">
        <v>518</v>
      </c>
      <c r="E279" s="6">
        <v>-1794.21</v>
      </c>
      <c r="F279" s="2">
        <v>-1794.21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</row>
    <row r="280" spans="1:14" x14ac:dyDescent="0.25">
      <c r="A280" t="s">
        <v>533</v>
      </c>
      <c r="B280" t="s">
        <v>534</v>
      </c>
      <c r="C280" t="s">
        <v>517</v>
      </c>
      <c r="D280" t="s">
        <v>518</v>
      </c>
      <c r="E280" s="6">
        <v>-45760</v>
      </c>
      <c r="F280" s="2">
        <v>-45760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</row>
    <row r="281" spans="1:14" x14ac:dyDescent="0.25">
      <c r="A281" t="s">
        <v>535</v>
      </c>
      <c r="B281" t="s">
        <v>536</v>
      </c>
      <c r="C281" t="s">
        <v>517</v>
      </c>
      <c r="D281" t="s">
        <v>518</v>
      </c>
      <c r="E281" s="6">
        <v>-8712.39</v>
      </c>
      <c r="F281" s="2">
        <v>-8712.39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</row>
    <row r="282" spans="1:14" x14ac:dyDescent="0.25">
      <c r="A282" t="s">
        <v>89</v>
      </c>
      <c r="B282" t="s">
        <v>90</v>
      </c>
      <c r="C282" t="s">
        <v>91</v>
      </c>
      <c r="D282" t="s">
        <v>92</v>
      </c>
      <c r="E282" s="6">
        <v>-246526</v>
      </c>
      <c r="F282" s="2">
        <v>-246526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</row>
    <row r="283" spans="1:14" s="3" customFormat="1" x14ac:dyDescent="0.25">
      <c r="E283" s="4">
        <f>SUM(E271:E282)</f>
        <v>-432381.54</v>
      </c>
      <c r="F283" s="4">
        <f t="shared" ref="F283:N283" si="4">SUM(F271:F282)</f>
        <v>-432381.54</v>
      </c>
      <c r="G283" s="4">
        <f t="shared" si="4"/>
        <v>0</v>
      </c>
      <c r="H283" s="4">
        <f t="shared" si="4"/>
        <v>0</v>
      </c>
      <c r="I283" s="4">
        <f t="shared" si="4"/>
        <v>0</v>
      </c>
      <c r="J283" s="4">
        <f t="shared" si="4"/>
        <v>0</v>
      </c>
      <c r="K283" s="4">
        <f t="shared" si="4"/>
        <v>0</v>
      </c>
      <c r="L283" s="4">
        <f t="shared" si="4"/>
        <v>0</v>
      </c>
      <c r="M283" s="4">
        <f t="shared" si="4"/>
        <v>0</v>
      </c>
      <c r="N283" s="4">
        <f t="shared" si="4"/>
        <v>0</v>
      </c>
    </row>
    <row r="284" spans="1:14" x14ac:dyDescent="0.25">
      <c r="E284" s="6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E285" s="6"/>
      <c r="F285" s="2"/>
      <c r="G285" s="2"/>
      <c r="H285" s="2"/>
      <c r="I285" s="2"/>
      <c r="J285" s="2"/>
      <c r="K285" s="2"/>
      <c r="L285" s="2"/>
      <c r="M285" s="2"/>
      <c r="N285" s="2"/>
    </row>
  </sheetData>
  <autoFilter ref="A1:N249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Należności</vt:lpstr>
      <vt:lpstr>Zobowiązania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Raplis Agnieszka</cp:lastModifiedBy>
  <cp:revision>1</cp:revision>
  <dcterms:modified xsi:type="dcterms:W3CDTF">2025-10-21T07:37:13Z</dcterms:modified>
  <cp:category/>
</cp:coreProperties>
</file>