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arap\Documents\0. Sprawozdania\2025\Badanie bilansu 2025\"/>
    </mc:Choice>
  </mc:AlternateContent>
  <bookViews>
    <workbookView xWindow="0" yWindow="0" windowWidth="23040" windowHeight="9780" activeTab="1"/>
  </bookViews>
  <sheets>
    <sheet name="2008010000-wadia j.p." sheetId="2" r:id="rId1"/>
    <sheet name="2008000000-kaucje j.p." sheetId="3" r:id="rId2"/>
    <sheet name="2058000000-kaucje j.o.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/>
  <c r="F6" i="2"/>
  <c r="L4" i="3" l="1"/>
  <c r="M4" i="3" s="1"/>
  <c r="L5" i="3"/>
  <c r="L6" i="3"/>
  <c r="L7" i="3"/>
  <c r="L8" i="3"/>
  <c r="H4" i="2"/>
  <c r="J3" i="4" l="1"/>
  <c r="L3" i="4" s="1"/>
  <c r="M3" i="4" s="1"/>
  <c r="J7" i="4"/>
  <c r="J6" i="4"/>
  <c r="J5" i="4"/>
  <c r="J4" i="4"/>
  <c r="J8" i="4"/>
  <c r="A6" i="3" l="1"/>
  <c r="A7" i="3" s="1"/>
  <c r="A8" i="3" s="1"/>
  <c r="J6" i="3" l="1"/>
  <c r="M6" i="3" l="1"/>
  <c r="J3" i="3"/>
  <c r="L3" i="3" s="1"/>
  <c r="J4" i="3"/>
  <c r="J5" i="3"/>
  <c r="J7" i="3"/>
  <c r="J8" i="3"/>
  <c r="H3" i="2" l="1"/>
  <c r="M8" i="3" l="1"/>
  <c r="M3" i="3" l="1"/>
  <c r="M7" i="3"/>
  <c r="M5" i="3"/>
  <c r="L4" i="4"/>
  <c r="M4" i="4" s="1"/>
  <c r="L9" i="4"/>
  <c r="M9" i="4" s="1"/>
  <c r="L8" i="4"/>
  <c r="M8" i="4" s="1"/>
  <c r="L7" i="4"/>
  <c r="M7" i="4" s="1"/>
  <c r="L5" i="4"/>
  <c r="M5" i="4" s="1"/>
  <c r="L6" i="4"/>
  <c r="M6" i="4" s="1"/>
  <c r="M10" i="4" l="1"/>
  <c r="L10" i="4"/>
  <c r="A5" i="3" l="1"/>
  <c r="A4" i="4"/>
  <c r="A5" i="4" s="1"/>
  <c r="A6" i="4" s="1"/>
  <c r="A7" i="4" s="1"/>
  <c r="A8" i="4" s="1"/>
  <c r="A9" i="4" s="1"/>
  <c r="F10" i="4"/>
  <c r="J9" i="3" l="1"/>
  <c r="L9" i="3" l="1"/>
  <c r="M9" i="3"/>
</calcChain>
</file>

<file path=xl/sharedStrings.xml><?xml version="1.0" encoding="utf-8"?>
<sst xmlns="http://schemas.openxmlformats.org/spreadsheetml/2006/main" count="63" uniqueCount="38">
  <si>
    <t>Lp.</t>
  </si>
  <si>
    <t>Nazwa Firmy</t>
  </si>
  <si>
    <t>Nr umowy</t>
  </si>
  <si>
    <t>Nr kontrahenta w SAP</t>
  </si>
  <si>
    <t>Kwota kaucji wraz z naliczonymi odsetkami</t>
  </si>
  <si>
    <t>Wadia</t>
  </si>
  <si>
    <t>PGE GiEK S.A. Oddział Elektrownia Opole</t>
  </si>
  <si>
    <t>POST/GEK/PMR-ELO/6988/2019 - Etap II</t>
  </si>
  <si>
    <t>POST/GEK/PMR-ELO/6988/2019 - Etap III</t>
  </si>
  <si>
    <t>POST/GEK/PMR-ELO/6988/2019 - Etap I</t>
  </si>
  <si>
    <t>k-to 2008010000</t>
  </si>
  <si>
    <t>2008000000 - krótkoterminowe</t>
  </si>
  <si>
    <t>Kaucje</t>
  </si>
  <si>
    <t>Razem</t>
  </si>
  <si>
    <t>Data wymagalności</t>
  </si>
  <si>
    <t>Data płatności</t>
  </si>
  <si>
    <t>Uwagi</t>
  </si>
  <si>
    <t>30% zabezp.</t>
  </si>
  <si>
    <t>krótkoterm.</t>
  </si>
  <si>
    <t>długoterm</t>
  </si>
  <si>
    <t>31.08.2020-14.08.2025 (440.259,44 - zwrócone w dniu 20.07.2020)</t>
  </si>
  <si>
    <t>01.07.2021-15.06.2026</t>
  </si>
  <si>
    <t>19.10.2021-03.10.2026</t>
  </si>
  <si>
    <t>Kwota wadium</t>
  </si>
  <si>
    <t>zwrot wadium</t>
  </si>
  <si>
    <t>saldo</t>
  </si>
  <si>
    <t>data zwrotu</t>
  </si>
  <si>
    <t>wartość zabezp</t>
  </si>
  <si>
    <t>zwrot zabezp</t>
  </si>
  <si>
    <t>ZESPÓŁ ELEKTROCIEPŁOWNI WROCŁAWSKICH</t>
  </si>
  <si>
    <t>UM. 3310124550 ID 2095</t>
  </si>
  <si>
    <t>Nr postępowania</t>
  </si>
  <si>
    <t>POST/GEK/CSS/FZR-ELO/06840/2024</t>
  </si>
  <si>
    <t>POST/PEC/PEC/ZSL/00160/2025</t>
  </si>
  <si>
    <t>Elektrownia Opole</t>
  </si>
  <si>
    <t>PGE Energia Ciepła SA Lublin</t>
  </si>
  <si>
    <t>Elektrownia Turów</t>
  </si>
  <si>
    <t>POST/GEK/CSS/FZR-ELT/02092/2025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</si>
</sst>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G5" sqref="G5"/>
    </sheetView>
  </sheetViews>
  <sheetFormatPr defaultColWidth="4.88671875" defaultRowHeight="10.199999999999999" x14ac:dyDescent="0.3"/>
  <cols>
    <col min="1" max="1" width="5.33203125" style="4" customWidth="1"/>
    <col min="2" max="2" width="35.109375" style="4" customWidth="1"/>
    <col min="3" max="3" width="13.109375" style="4" customWidth="1"/>
    <col min="4" max="4" width="28.33203125" style="4" customWidth="1"/>
    <col min="5" max="5" width="15.88671875" style="4" customWidth="1"/>
    <col min="6" max="6" width="16.5546875" style="7" customWidth="1"/>
    <col min="7" max="7" width="14.33203125" style="7" customWidth="1"/>
    <col min="8" max="8" width="14.6640625" style="7" customWidth="1"/>
    <col min="9" max="9" width="13.109375" style="4" bestFit="1" customWidth="1"/>
    <col min="10" max="16384" width="4.88671875" style="8"/>
  </cols>
  <sheetData>
    <row r="1" spans="1:10" ht="14.4" x14ac:dyDescent="0.3">
      <c r="B1" s="5" t="s">
        <v>10</v>
      </c>
      <c r="C1" s="6" t="s">
        <v>5</v>
      </c>
    </row>
    <row r="2" spans="1:10" ht="20.399999999999999" x14ac:dyDescent="0.3">
      <c r="A2" s="9" t="s">
        <v>0</v>
      </c>
      <c r="B2" s="9" t="s">
        <v>1</v>
      </c>
      <c r="C2" s="10" t="s">
        <v>3</v>
      </c>
      <c r="D2" s="9" t="s">
        <v>31</v>
      </c>
      <c r="E2" s="9" t="s">
        <v>15</v>
      </c>
      <c r="F2" s="10" t="s">
        <v>23</v>
      </c>
      <c r="G2" s="10" t="s">
        <v>24</v>
      </c>
      <c r="H2" s="48" t="s">
        <v>25</v>
      </c>
      <c r="I2" s="9" t="s">
        <v>26</v>
      </c>
    </row>
    <row r="3" spans="1:10" x14ac:dyDescent="0.3">
      <c r="A3" s="3">
        <v>1</v>
      </c>
      <c r="B3" s="1" t="s">
        <v>34</v>
      </c>
      <c r="C3" s="2">
        <v>2000082</v>
      </c>
      <c r="D3" s="3" t="s">
        <v>32</v>
      </c>
      <c r="E3" s="36">
        <v>45758</v>
      </c>
      <c r="F3" s="39">
        <v>110000</v>
      </c>
      <c r="G3" s="39">
        <v>110000</v>
      </c>
      <c r="H3" s="39">
        <f t="shared" ref="H3:H5" si="0">F3-G3</f>
        <v>0</v>
      </c>
      <c r="I3" s="36">
        <v>45821</v>
      </c>
      <c r="J3" s="13"/>
    </row>
    <row r="4" spans="1:10" x14ac:dyDescent="0.3">
      <c r="A4" s="3">
        <v>2</v>
      </c>
      <c r="B4" s="1" t="s">
        <v>35</v>
      </c>
      <c r="C4" s="2">
        <v>2000770</v>
      </c>
      <c r="D4" s="3" t="s">
        <v>33</v>
      </c>
      <c r="E4" s="36">
        <v>45770</v>
      </c>
      <c r="F4" s="39">
        <v>4500</v>
      </c>
      <c r="G4" s="39">
        <v>4500</v>
      </c>
      <c r="H4" s="39">
        <f t="shared" si="0"/>
        <v>0</v>
      </c>
      <c r="I4" s="36">
        <v>45840</v>
      </c>
      <c r="J4" s="13"/>
    </row>
    <row r="5" spans="1:10" x14ac:dyDescent="0.3">
      <c r="A5" s="3"/>
      <c r="B5" s="1" t="s">
        <v>36</v>
      </c>
      <c r="C5" s="2">
        <v>2000091</v>
      </c>
      <c r="D5" s="3" t="s">
        <v>37</v>
      </c>
      <c r="E5" s="36">
        <v>45882</v>
      </c>
      <c r="F5" s="39">
        <v>70000</v>
      </c>
      <c r="G5" s="39"/>
      <c r="H5" s="39">
        <f t="shared" si="0"/>
        <v>70000</v>
      </c>
      <c r="I5" s="36"/>
      <c r="J5" s="13"/>
    </row>
    <row r="6" spans="1:10" ht="13.8" x14ac:dyDescent="0.3">
      <c r="E6" s="50" t="s">
        <v>13</v>
      </c>
      <c r="F6" s="14">
        <f>SUM(F3:F5)</f>
        <v>184500</v>
      </c>
      <c r="G6" s="38"/>
      <c r="H6" s="41">
        <f>SUM(H3:H5)</f>
        <v>70000</v>
      </c>
    </row>
    <row r="8" spans="1:10" x14ac:dyDescent="0.3">
      <c r="F8" s="15"/>
      <c r="G8" s="15"/>
      <c r="H8" s="15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D32" sqref="D32"/>
    </sheetView>
  </sheetViews>
  <sheetFormatPr defaultColWidth="4.88671875" defaultRowHeight="10.199999999999999" x14ac:dyDescent="0.3"/>
  <cols>
    <col min="1" max="1" width="3.5546875" style="4" customWidth="1"/>
    <col min="2" max="2" width="23" style="25" customWidth="1"/>
    <col min="3" max="3" width="10.88671875" style="4" customWidth="1"/>
    <col min="4" max="4" width="26.6640625" style="4" customWidth="1"/>
    <col min="5" max="6" width="10.33203125" style="4" customWidth="1"/>
    <col min="7" max="7" width="13.109375" style="4" bestFit="1" customWidth="1"/>
    <col min="8" max="9" width="10.33203125" style="4" customWidth="1"/>
    <col min="10" max="10" width="15.109375" style="7" customWidth="1"/>
    <col min="11" max="11" width="13.33203125" style="8" customWidth="1"/>
    <col min="12" max="12" width="12.6640625" style="8" customWidth="1"/>
    <col min="13" max="13" width="13.33203125" style="8" customWidth="1"/>
    <col min="14" max="14" width="57.109375" style="22" customWidth="1"/>
    <col min="15" max="16384" width="4.88671875" style="8"/>
  </cols>
  <sheetData>
    <row r="1" spans="1:15" ht="13.8" x14ac:dyDescent="0.3">
      <c r="A1" s="31" t="s">
        <v>11</v>
      </c>
      <c r="B1" s="32"/>
      <c r="C1" s="6" t="s">
        <v>12</v>
      </c>
      <c r="K1" s="24">
        <v>45930</v>
      </c>
      <c r="L1" s="29"/>
    </row>
    <row r="2" spans="1:15" ht="20.399999999999999" x14ac:dyDescent="0.3">
      <c r="A2" s="9" t="s">
        <v>0</v>
      </c>
      <c r="B2" s="26" t="s">
        <v>1</v>
      </c>
      <c r="C2" s="10" t="s">
        <v>3</v>
      </c>
      <c r="D2" s="9" t="s">
        <v>2</v>
      </c>
      <c r="E2" s="9" t="s">
        <v>15</v>
      </c>
      <c r="F2" s="9" t="s">
        <v>27</v>
      </c>
      <c r="G2" s="9" t="s">
        <v>14</v>
      </c>
      <c r="H2" s="9" t="s">
        <v>28</v>
      </c>
      <c r="I2" s="9" t="s">
        <v>26</v>
      </c>
      <c r="J2" s="46" t="s">
        <v>4</v>
      </c>
      <c r="K2" s="9" t="s">
        <v>16</v>
      </c>
      <c r="L2" s="28" t="s">
        <v>18</v>
      </c>
      <c r="M2" s="30" t="s">
        <v>19</v>
      </c>
    </row>
    <row r="3" spans="1:15" ht="20.399999999999999" x14ac:dyDescent="0.3">
      <c r="A3" s="3">
        <v>1</v>
      </c>
      <c r="B3" s="1" t="s">
        <v>6</v>
      </c>
      <c r="C3" s="2">
        <v>2000082</v>
      </c>
      <c r="D3" s="2" t="s">
        <v>9</v>
      </c>
      <c r="E3" s="23">
        <v>43866</v>
      </c>
      <c r="F3" s="19">
        <v>188682.61</v>
      </c>
      <c r="G3" s="35">
        <v>45873</v>
      </c>
      <c r="H3" s="42">
        <v>188682.61</v>
      </c>
      <c r="I3" s="23">
        <v>45842</v>
      </c>
      <c r="J3" s="47">
        <f t="shared" ref="J3:J8" si="0">F3-H3</f>
        <v>0</v>
      </c>
      <c r="K3" s="3" t="s">
        <v>17</v>
      </c>
      <c r="L3" s="19">
        <f t="shared" ref="L3:L8" si="1">IF(G3-1-$K$1&lt;365,J3,0)</f>
        <v>0</v>
      </c>
      <c r="M3" s="19">
        <f t="shared" ref="M3:M8" si="2">IF(L3&gt;0,0,J3)</f>
        <v>0</v>
      </c>
      <c r="N3" s="22" t="s">
        <v>20</v>
      </c>
    </row>
    <row r="4" spans="1:15" ht="20.399999999999999" x14ac:dyDescent="0.3">
      <c r="A4" s="3">
        <v>2</v>
      </c>
      <c r="B4" s="1" t="s">
        <v>6</v>
      </c>
      <c r="C4" s="2">
        <v>2000082</v>
      </c>
      <c r="D4" s="2" t="s">
        <v>7</v>
      </c>
      <c r="E4" s="23">
        <v>43956</v>
      </c>
      <c r="F4" s="11">
        <v>192335.72</v>
      </c>
      <c r="G4" s="35">
        <v>46142</v>
      </c>
      <c r="H4" s="42"/>
      <c r="I4" s="23"/>
      <c r="J4" s="47">
        <f t="shared" si="0"/>
        <v>192335.72</v>
      </c>
      <c r="K4" s="3" t="s">
        <v>17</v>
      </c>
      <c r="L4" s="19">
        <f t="shared" si="1"/>
        <v>192335.72</v>
      </c>
      <c r="M4" s="19">
        <f>IF(L4&gt;0,0,J4)</f>
        <v>0</v>
      </c>
      <c r="N4" s="22" t="s">
        <v>21</v>
      </c>
    </row>
    <row r="5" spans="1:15" ht="20.399999999999999" x14ac:dyDescent="0.3">
      <c r="A5" s="3">
        <f t="shared" ref="A5:A8" si="3">A4+1</f>
        <v>3</v>
      </c>
      <c r="B5" s="1" t="s">
        <v>6</v>
      </c>
      <c r="C5" s="2">
        <v>2000082</v>
      </c>
      <c r="D5" s="2" t="s">
        <v>8</v>
      </c>
      <c r="E5" s="23">
        <v>43956</v>
      </c>
      <c r="F5" s="11">
        <v>195988.81</v>
      </c>
      <c r="G5" s="35">
        <v>46253</v>
      </c>
      <c r="H5" s="42"/>
      <c r="I5" s="23"/>
      <c r="J5" s="47">
        <f t="shared" si="0"/>
        <v>195988.81</v>
      </c>
      <c r="K5" s="3" t="s">
        <v>17</v>
      </c>
      <c r="L5" s="19">
        <f t="shared" si="1"/>
        <v>195988.81</v>
      </c>
      <c r="M5" s="19">
        <f t="shared" si="2"/>
        <v>0</v>
      </c>
      <c r="N5" s="22" t="s">
        <v>22</v>
      </c>
    </row>
    <row r="6" spans="1:15" ht="20.399999999999999" x14ac:dyDescent="0.3">
      <c r="A6" s="3">
        <f t="shared" si="3"/>
        <v>4</v>
      </c>
      <c r="B6" s="1" t="s">
        <v>29</v>
      </c>
      <c r="C6" s="2">
        <v>2000660</v>
      </c>
      <c r="D6" s="3" t="s">
        <v>30</v>
      </c>
      <c r="E6" s="36">
        <v>44785</v>
      </c>
      <c r="F6" s="19">
        <v>41097.870000000003</v>
      </c>
      <c r="G6" s="35">
        <v>46001</v>
      </c>
      <c r="H6" s="43">
        <v>28768.51</v>
      </c>
      <c r="I6" s="36">
        <v>44935</v>
      </c>
      <c r="J6" s="47">
        <f t="shared" si="0"/>
        <v>12329.360000000004</v>
      </c>
      <c r="K6" s="17"/>
      <c r="L6" s="19">
        <f t="shared" si="1"/>
        <v>12329.360000000004</v>
      </c>
      <c r="M6" s="19">
        <f t="shared" si="2"/>
        <v>0</v>
      </c>
    </row>
    <row r="7" spans="1:15" x14ac:dyDescent="0.3">
      <c r="A7" s="3">
        <f t="shared" si="3"/>
        <v>5</v>
      </c>
      <c r="B7" s="1"/>
      <c r="C7" s="2"/>
      <c r="D7" s="3"/>
      <c r="E7" s="36"/>
      <c r="F7" s="3"/>
      <c r="G7" s="36"/>
      <c r="H7" s="43"/>
      <c r="I7" s="36"/>
      <c r="J7" s="47">
        <f t="shared" si="0"/>
        <v>0</v>
      </c>
      <c r="K7" s="17"/>
      <c r="L7" s="19">
        <f t="shared" si="1"/>
        <v>0</v>
      </c>
      <c r="M7" s="19">
        <f t="shared" si="2"/>
        <v>0</v>
      </c>
    </row>
    <row r="8" spans="1:15" x14ac:dyDescent="0.3">
      <c r="A8" s="3">
        <f t="shared" si="3"/>
        <v>6</v>
      </c>
      <c r="B8" s="1"/>
      <c r="C8" s="3"/>
      <c r="D8" s="3"/>
      <c r="E8" s="3"/>
      <c r="F8" s="3"/>
      <c r="G8" s="3"/>
      <c r="H8" s="3"/>
      <c r="I8" s="3"/>
      <c r="J8" s="47">
        <f t="shared" si="0"/>
        <v>0</v>
      </c>
      <c r="K8" s="12"/>
      <c r="L8" s="19">
        <f t="shared" si="1"/>
        <v>0</v>
      </c>
      <c r="M8" s="19">
        <f t="shared" si="2"/>
        <v>0</v>
      </c>
    </row>
    <row r="9" spans="1:15" ht="13.8" x14ac:dyDescent="0.3">
      <c r="A9" s="51" t="s">
        <v>13</v>
      </c>
      <c r="B9" s="52"/>
      <c r="C9" s="52"/>
      <c r="D9" s="53"/>
      <c r="E9" s="16"/>
      <c r="F9" s="37"/>
      <c r="G9" s="49"/>
      <c r="H9" s="37"/>
      <c r="I9" s="37"/>
      <c r="J9" s="18">
        <f>SUM(J3:J8)</f>
        <v>400653.89</v>
      </c>
      <c r="K9" s="13"/>
      <c r="L9" s="18">
        <f>SUM(L3:L7)</f>
        <v>400653.89</v>
      </c>
      <c r="M9" s="18">
        <f>SUM(M3:M7)</f>
        <v>0</v>
      </c>
      <c r="N9" s="34"/>
      <c r="O9" s="13"/>
    </row>
    <row r="10" spans="1:15" ht="13.8" x14ac:dyDescent="0.3">
      <c r="A10" s="20"/>
      <c r="B10" s="33"/>
      <c r="C10" s="20"/>
      <c r="D10" s="20"/>
      <c r="E10" s="20"/>
      <c r="F10" s="20"/>
      <c r="H10" s="20"/>
      <c r="I10" s="20"/>
      <c r="J10" s="21"/>
    </row>
    <row r="15" spans="1:15" x14ac:dyDescent="0.3">
      <c r="L15" s="15"/>
    </row>
  </sheetData>
  <mergeCells count="1">
    <mergeCell ref="A9:D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I18" sqref="I18"/>
    </sheetView>
  </sheetViews>
  <sheetFormatPr defaultColWidth="4.88671875" defaultRowHeight="10.199999999999999" x14ac:dyDescent="0.3"/>
  <cols>
    <col min="1" max="1" width="5.33203125" style="4" customWidth="1"/>
    <col min="2" max="2" width="10.44140625" style="4" customWidth="1"/>
    <col min="3" max="3" width="13.109375" style="4" customWidth="1"/>
    <col min="4" max="4" width="17.44140625" style="4" customWidth="1"/>
    <col min="5" max="5" width="10.88671875" style="4" customWidth="1"/>
    <col min="6" max="6" width="13.88671875" style="7" customWidth="1"/>
    <col min="7" max="7" width="11" style="25" customWidth="1"/>
    <col min="8" max="9" width="10.33203125" style="4" customWidth="1"/>
    <col min="10" max="10" width="15.109375" style="7" customWidth="1"/>
    <col min="11" max="11" width="9.6640625" style="8" customWidth="1"/>
    <col min="12" max="12" width="12.6640625" style="8" customWidth="1"/>
    <col min="13" max="13" width="13.33203125" style="8" customWidth="1"/>
    <col min="14" max="14" width="53.33203125" style="8" customWidth="1"/>
    <col min="15" max="16384" width="4.88671875" style="8"/>
  </cols>
  <sheetData>
    <row r="1" spans="1:15" ht="14.4" customHeight="1" x14ac:dyDescent="0.3">
      <c r="A1" s="54">
        <v>2058000000</v>
      </c>
      <c r="B1" s="54"/>
      <c r="C1" s="6" t="s">
        <v>12</v>
      </c>
      <c r="E1" s="8"/>
      <c r="K1" s="24">
        <v>45747</v>
      </c>
      <c r="L1" s="29"/>
    </row>
    <row r="2" spans="1:15" ht="30.6" x14ac:dyDescent="0.3">
      <c r="A2" s="9" t="s">
        <v>0</v>
      </c>
      <c r="B2" s="9" t="s">
        <v>1</v>
      </c>
      <c r="C2" s="10" t="s">
        <v>3</v>
      </c>
      <c r="D2" s="9" t="s">
        <v>2</v>
      </c>
      <c r="E2" s="9" t="s">
        <v>15</v>
      </c>
      <c r="F2" s="10" t="s">
        <v>4</v>
      </c>
      <c r="G2" s="26" t="s">
        <v>14</v>
      </c>
      <c r="H2" s="9" t="s">
        <v>28</v>
      </c>
      <c r="I2" s="9" t="s">
        <v>26</v>
      </c>
      <c r="J2" s="10" t="s">
        <v>4</v>
      </c>
      <c r="K2" s="9" t="s">
        <v>16</v>
      </c>
      <c r="L2" s="30" t="s">
        <v>18</v>
      </c>
      <c r="M2" s="9" t="s">
        <v>19</v>
      </c>
    </row>
    <row r="3" spans="1:15" x14ac:dyDescent="0.3">
      <c r="A3" s="3">
        <v>1</v>
      </c>
      <c r="B3" s="1"/>
      <c r="C3" s="2"/>
      <c r="D3" s="2"/>
      <c r="E3" s="23"/>
      <c r="F3" s="19"/>
      <c r="G3" s="23"/>
      <c r="H3" s="42"/>
      <c r="I3" s="23"/>
      <c r="J3" s="40">
        <f>F3-H3</f>
        <v>0</v>
      </c>
      <c r="K3" s="3"/>
      <c r="L3" s="19">
        <f>IF(G3-$K$1&lt;365,J3,0)</f>
        <v>0</v>
      </c>
      <c r="M3" s="19">
        <f t="shared" ref="M3" si="0">IF(L3&gt;0,0,J3)</f>
        <v>0</v>
      </c>
      <c r="N3" s="45"/>
    </row>
    <row r="4" spans="1:15" x14ac:dyDescent="0.3">
      <c r="A4" s="3">
        <f>A3+1</f>
        <v>2</v>
      </c>
      <c r="B4" s="1"/>
      <c r="C4" s="2"/>
      <c r="D4" s="2"/>
      <c r="E4" s="2"/>
      <c r="F4" s="19"/>
      <c r="G4" s="1"/>
      <c r="H4" s="42"/>
      <c r="I4" s="23"/>
      <c r="J4" s="40">
        <f t="shared" ref="J4:J7" si="1">F4-H4</f>
        <v>0</v>
      </c>
      <c r="K4" s="3"/>
      <c r="L4" s="19">
        <f t="shared" ref="L4:L9" si="2">IF(G4-$K$1&lt;365,F4,0)</f>
        <v>0</v>
      </c>
      <c r="M4" s="19">
        <f t="shared" ref="M4:M8" si="3">IF(L4&gt;0,0,F4)</f>
        <v>0</v>
      </c>
    </row>
    <row r="5" spans="1:15" x14ac:dyDescent="0.3">
      <c r="A5" s="3">
        <f t="shared" ref="A5:A9" si="4">A4+1</f>
        <v>3</v>
      </c>
      <c r="B5" s="1"/>
      <c r="C5" s="2"/>
      <c r="D5" s="2"/>
      <c r="E5" s="2"/>
      <c r="F5" s="11"/>
      <c r="G5" s="1"/>
      <c r="H5" s="43"/>
      <c r="I5" s="36"/>
      <c r="J5" s="40">
        <f t="shared" si="1"/>
        <v>0</v>
      </c>
      <c r="K5" s="3"/>
      <c r="L5" s="19">
        <f t="shared" si="2"/>
        <v>0</v>
      </c>
      <c r="M5" s="19">
        <f t="shared" si="3"/>
        <v>0</v>
      </c>
    </row>
    <row r="6" spans="1:15" x14ac:dyDescent="0.3">
      <c r="A6" s="3">
        <f t="shared" si="4"/>
        <v>4</v>
      </c>
      <c r="B6" s="1"/>
      <c r="C6" s="2"/>
      <c r="D6" s="2"/>
      <c r="E6" s="2"/>
      <c r="F6" s="11"/>
      <c r="G6" s="1"/>
      <c r="H6" s="43"/>
      <c r="I6" s="3"/>
      <c r="J6" s="19">
        <f t="shared" si="1"/>
        <v>0</v>
      </c>
      <c r="K6" s="17"/>
      <c r="L6" s="19">
        <f t="shared" si="2"/>
        <v>0</v>
      </c>
      <c r="M6" s="19">
        <f t="shared" si="3"/>
        <v>0</v>
      </c>
    </row>
    <row r="7" spans="1:15" x14ac:dyDescent="0.3">
      <c r="A7" s="3">
        <f t="shared" si="4"/>
        <v>5</v>
      </c>
      <c r="B7" s="3"/>
      <c r="C7" s="3"/>
      <c r="D7" s="3"/>
      <c r="E7" s="3"/>
      <c r="F7" s="19"/>
      <c r="G7" s="1"/>
      <c r="H7" s="3"/>
      <c r="I7" s="3"/>
      <c r="J7" s="19">
        <f t="shared" si="1"/>
        <v>0</v>
      </c>
      <c r="K7" s="17"/>
      <c r="L7" s="19">
        <f t="shared" si="2"/>
        <v>0</v>
      </c>
      <c r="M7" s="19">
        <f t="shared" si="3"/>
        <v>0</v>
      </c>
    </row>
    <row r="8" spans="1:15" ht="13.8" x14ac:dyDescent="0.3">
      <c r="A8" s="3">
        <f t="shared" si="4"/>
        <v>6</v>
      </c>
      <c r="B8" s="3"/>
      <c r="C8" s="3"/>
      <c r="D8" s="3"/>
      <c r="E8" s="3"/>
      <c r="F8" s="19"/>
      <c r="G8" s="1"/>
      <c r="H8" s="44"/>
      <c r="I8" s="44"/>
      <c r="J8" s="18">
        <f>SUM(J3:J7)</f>
        <v>0</v>
      </c>
      <c r="K8" s="17"/>
      <c r="L8" s="19">
        <f t="shared" si="2"/>
        <v>0</v>
      </c>
      <c r="M8" s="19">
        <f t="shared" si="3"/>
        <v>0</v>
      </c>
    </row>
    <row r="9" spans="1:15" ht="13.8" x14ac:dyDescent="0.3">
      <c r="A9" s="3">
        <f t="shared" si="4"/>
        <v>7</v>
      </c>
      <c r="B9" s="3"/>
      <c r="C9" s="3"/>
      <c r="D9" s="3"/>
      <c r="E9" s="3"/>
      <c r="F9" s="19"/>
      <c r="G9" s="1"/>
      <c r="H9" s="20"/>
      <c r="I9" s="20"/>
      <c r="J9" s="21"/>
      <c r="K9" s="12"/>
      <c r="L9" s="19">
        <f t="shared" si="2"/>
        <v>0</v>
      </c>
      <c r="M9" s="19">
        <f t="shared" ref="M9" si="5">IF(L9&gt;0,0,F9)</f>
        <v>0</v>
      </c>
    </row>
    <row r="10" spans="1:15" ht="13.8" x14ac:dyDescent="0.3">
      <c r="A10" s="51" t="s">
        <v>13</v>
      </c>
      <c r="B10" s="52"/>
      <c r="C10" s="52"/>
      <c r="D10" s="53"/>
      <c r="E10" s="16"/>
      <c r="F10" s="18">
        <f>SUM(F3:F9)</f>
        <v>0</v>
      </c>
      <c r="G10" s="27"/>
      <c r="K10" s="13"/>
      <c r="L10" s="18">
        <f>SUM(L3:L8)</f>
        <v>0</v>
      </c>
      <c r="M10" s="18">
        <f>SUM(M3:M8)</f>
        <v>0</v>
      </c>
      <c r="N10" s="13"/>
      <c r="O10" s="13"/>
    </row>
    <row r="11" spans="1:15" ht="13.8" x14ac:dyDescent="0.3">
      <c r="A11" s="20"/>
      <c r="B11" s="20"/>
      <c r="C11" s="20"/>
      <c r="D11" s="20"/>
      <c r="E11" s="20"/>
      <c r="F11" s="21"/>
    </row>
  </sheetData>
  <mergeCells count="2">
    <mergeCell ref="A10:D10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2008010000-wadia j.p.</vt:lpstr>
      <vt:lpstr>2008000000-kaucje j.p.</vt:lpstr>
      <vt:lpstr>2058000000-kaucje j.o.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Mackowicz Renata</dc:creator>
  <cp:lastModifiedBy>Raplis Agnieszka</cp:lastModifiedBy>
  <dcterms:created xsi:type="dcterms:W3CDTF">2021-01-26T09:30:32Z</dcterms:created>
  <dcterms:modified xsi:type="dcterms:W3CDTF">2025-10-21T07:36:57Z</dcterms:modified>
</cp:coreProperties>
</file>